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pomonaparkfl-my.sharepoint.com/personal/townclerkpomonapark_townofpomonaparkfl_onmicrosoft_com/Documents/FY 25-26 Budget/"/>
    </mc:Choice>
  </mc:AlternateContent>
  <xr:revisionPtr revIDLastSave="118" documentId="13_ncr:1_{0C4FF0DB-0C62-4242-A5B4-3080CEA9200B}" xr6:coauthVersionLast="47" xr6:coauthVersionMax="47" xr10:uidLastSave="{D37093B2-504F-47F7-B046-02998D5FC1CF}"/>
  <bookViews>
    <workbookView xWindow="-108" yWindow="-108" windowWidth="23256" windowHeight="12456" xr2:uid="{1F65CD54-AC4A-4C4A-B60E-6BB9AAC049B5}"/>
  </bookViews>
  <sheets>
    <sheet name="General Fund" sheetId="1" r:id="rId1"/>
    <sheet name="Beautification" sheetId="2" r:id="rId2"/>
    <sheet name="Better Place" sheetId="8" r:id="rId3"/>
    <sheet name="1-5 Cents" sheetId="9" r:id="rId4"/>
    <sheet name="CDBG" sheetId="3" r:id="rId5"/>
    <sheet name="FRDAP" sheetId="7" r:id="rId6"/>
    <sheet name="Budget Notes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G24" i="7" l="1"/>
  <c r="G23" i="7"/>
  <c r="G23" i="2"/>
  <c r="G172" i="1" l="1"/>
  <c r="G118" i="1"/>
  <c r="G71" i="1"/>
  <c r="G23" i="9"/>
  <c r="G12" i="9"/>
  <c r="G24" i="9"/>
  <c r="G28" i="8"/>
  <c r="G27" i="8"/>
  <c r="G26" i="2"/>
  <c r="G25" i="2"/>
  <c r="G25" i="8"/>
  <c r="E29" i="1"/>
  <c r="F29" i="1"/>
  <c r="G29" i="1"/>
  <c r="G40" i="1"/>
  <c r="G100" i="1"/>
  <c r="G109" i="1"/>
  <c r="G126" i="1"/>
  <c r="G135" i="1"/>
  <c r="G148" i="1"/>
  <c r="E172" i="1"/>
  <c r="F172" i="1"/>
  <c r="G179" i="1"/>
  <c r="G189" i="1"/>
  <c r="G41" i="1" l="1"/>
  <c r="G192" i="1"/>
  <c r="G193" i="1"/>
  <c r="G42" i="1"/>
  <c r="G21" i="9"/>
  <c r="G12" i="8"/>
  <c r="G21" i="7"/>
  <c r="G12" i="7"/>
  <c r="G21" i="3"/>
  <c r="G12" i="3"/>
  <c r="G13" i="2" l="1"/>
</calcChain>
</file>

<file path=xl/sharedStrings.xml><?xml version="1.0" encoding="utf-8"?>
<sst xmlns="http://schemas.openxmlformats.org/spreadsheetml/2006/main" count="293" uniqueCount="146">
  <si>
    <t>Social Security</t>
  </si>
  <si>
    <t>Medicare</t>
  </si>
  <si>
    <t>Unemployment Compensation</t>
  </si>
  <si>
    <t>Professional Services</t>
  </si>
  <si>
    <t>Insurance</t>
  </si>
  <si>
    <t>Accounting &amp; Auditing</t>
  </si>
  <si>
    <t>Office Supplies</t>
  </si>
  <si>
    <t>Operating Supplies</t>
  </si>
  <si>
    <t>Life &amp; Health Insurance</t>
  </si>
  <si>
    <t>Utility Services</t>
  </si>
  <si>
    <t>Other Services</t>
  </si>
  <si>
    <t>Aids to Private Organizations</t>
  </si>
  <si>
    <t>Town of Pomona Park</t>
  </si>
  <si>
    <t>FY 2024-2025</t>
  </si>
  <si>
    <t>GENERAL FUND</t>
  </si>
  <si>
    <t>UnRestricted Revenues</t>
  </si>
  <si>
    <t>Item Description</t>
  </si>
  <si>
    <t>General Ledger</t>
  </si>
  <si>
    <t>TOTAL UnRestricted Revenue</t>
  </si>
  <si>
    <t>Ad Valorem Taxes (Delinquent)</t>
  </si>
  <si>
    <t>Electric Utility Tax</t>
  </si>
  <si>
    <t>Water Utility Tax</t>
  </si>
  <si>
    <t>Gas Utility Tax</t>
  </si>
  <si>
    <t>Propane Utility Tax</t>
  </si>
  <si>
    <t>Communications Services Tax</t>
  </si>
  <si>
    <t>Electric Franchise Fee</t>
  </si>
  <si>
    <t>Gas Franchise Fee</t>
  </si>
  <si>
    <t>State Revenue Sharing Sales Tax</t>
  </si>
  <si>
    <t>Mobile Home License Tax</t>
  </si>
  <si>
    <t>Alcoholic Beverage License Tax</t>
  </si>
  <si>
    <t>Local Government 1/2 Cent Sales Tax</t>
  </si>
  <si>
    <t>Transportation (DOT)</t>
  </si>
  <si>
    <t>Parks &amp; Recreation - Memorial Park Brick Sales</t>
  </si>
  <si>
    <t>Other Charges for Services</t>
  </si>
  <si>
    <t>Police Fines &amp; Forfeitures</t>
  </si>
  <si>
    <t>Interest Income</t>
  </si>
  <si>
    <t>Rent &amp; Royalties</t>
  </si>
  <si>
    <t>Other Miscellaneous Revenue</t>
  </si>
  <si>
    <t>Restricted Revenues</t>
  </si>
  <si>
    <t>TOTAL Restricted Revenue</t>
  </si>
  <si>
    <t>New Local Option Gas Tax</t>
  </si>
  <si>
    <t>Building Permits</t>
  </si>
  <si>
    <t xml:space="preserve">CDBG </t>
  </si>
  <si>
    <t>FRDAP</t>
  </si>
  <si>
    <t>TOTAL RESTRICTED &amp; UNRESTRICTED REVENUES</t>
  </si>
  <si>
    <t>Legislative/Council Expenditures</t>
  </si>
  <si>
    <t>Salaries</t>
  </si>
  <si>
    <t>Travel and Per Diem</t>
  </si>
  <si>
    <t>Communication Services</t>
  </si>
  <si>
    <t>Freight &amp; Postage Services</t>
  </si>
  <si>
    <t>Repair &amp; Maintenance Services</t>
  </si>
  <si>
    <t>Memberships, Subscriptions and Dues</t>
  </si>
  <si>
    <t>Training</t>
  </si>
  <si>
    <t>TOTAL Legislative/Council Expenditures</t>
  </si>
  <si>
    <t>Financial &amp; Administrative Expenditures</t>
  </si>
  <si>
    <t>Salaries &amp; Wages w/Retirement</t>
  </si>
  <si>
    <t>Retirement Contributions</t>
  </si>
  <si>
    <t>Travel &amp; Per Diem</t>
  </si>
  <si>
    <t xml:space="preserve">Printing &amp; Binding </t>
  </si>
  <si>
    <t>Legal Notices/Bank Service Charge</t>
  </si>
  <si>
    <t>Imaging - Capital Outlay (Copier Lease)</t>
  </si>
  <si>
    <t>TOTAL Financial &amp; Administrative Expenditures</t>
  </si>
  <si>
    <t>TOTAL Legal Council Expenditures</t>
  </si>
  <si>
    <t>Law Enforcement Expenditures</t>
  </si>
  <si>
    <t>Comprehensive Planning Expenditures</t>
  </si>
  <si>
    <t>Legal Council Expenditures</t>
  </si>
  <si>
    <t>TOTAL Comprehensive Planning Expenditures</t>
  </si>
  <si>
    <t>TOTAL Law Enforcement Expenditures</t>
  </si>
  <si>
    <t>Fire Control Expenditures</t>
  </si>
  <si>
    <t>TOTAL Fire Control Expenditures</t>
  </si>
  <si>
    <t>Code Enforcement Expenditures</t>
  </si>
  <si>
    <t>Postage</t>
  </si>
  <si>
    <t>Other Public Safety (Tax Certificates)</t>
  </si>
  <si>
    <t>TOTAL Code Enforcement Expenditures</t>
  </si>
  <si>
    <t>Salaries &amp; Wages w/o Retirement</t>
  </si>
  <si>
    <t>Overtime</t>
  </si>
  <si>
    <t>Other Services - Patrols</t>
  </si>
  <si>
    <t>Special Events Expenditures</t>
  </si>
  <si>
    <t>TOTAL Special Events Expenditures</t>
  </si>
  <si>
    <t>Other Contractual Services</t>
  </si>
  <si>
    <t>Promotional Activities</t>
  </si>
  <si>
    <t xml:space="preserve"> Community Center Expenditures</t>
  </si>
  <si>
    <t>TOTAL Community Center Expenditures</t>
  </si>
  <si>
    <t>Repairs &amp; Maintenance Services</t>
  </si>
  <si>
    <t>Beautification Fund</t>
  </si>
  <si>
    <t>Special Events</t>
  </si>
  <si>
    <t>Other, Food Sales</t>
  </si>
  <si>
    <t>Contributions/Donations</t>
  </si>
  <si>
    <t>BEAUTIFICATION FUND TOTAL REVENUES</t>
  </si>
  <si>
    <t>BEAUTIFICATION FUND TOTAL EXPENDITURES</t>
  </si>
  <si>
    <t>Revenue</t>
  </si>
  <si>
    <t>TOTAL Revenue</t>
  </si>
  <si>
    <t>GENERAL FUND TOTAL REVENUES</t>
  </si>
  <si>
    <t>GENERAL FUND TOTAL EXPENDITURES</t>
  </si>
  <si>
    <t>CDBG Fund</t>
  </si>
  <si>
    <t>Restricted Revenue</t>
  </si>
  <si>
    <t>CDBG</t>
  </si>
  <si>
    <t>Expenditures</t>
  </si>
  <si>
    <t>FRDAP Fund</t>
  </si>
  <si>
    <t>Better Place Fund</t>
  </si>
  <si>
    <t>One Cent Sales Tax - Discretionary Sales Tax</t>
  </si>
  <si>
    <t>Donations</t>
  </si>
  <si>
    <t>Estimated Fund Balance Carry Forward</t>
  </si>
  <si>
    <t>Local Option Gas Tax (County 6 cents)</t>
  </si>
  <si>
    <t>TOTAL RESTRICTED &amp; UNRESTRICTED REVENUES EXCLUDING GRANT FUNDS</t>
  </si>
  <si>
    <t>Printing &amp; Binding</t>
  </si>
  <si>
    <t>Advertising</t>
  </si>
  <si>
    <t>Public Works Expenditures</t>
  </si>
  <si>
    <t>FY 23/24 including Budget Transfers</t>
  </si>
  <si>
    <t>Expended To Date</t>
  </si>
  <si>
    <t>Repair, Maintenance &amp; Parts Expenses</t>
  </si>
  <si>
    <t>Motor Fuels &amp; Lubricants Expenses</t>
  </si>
  <si>
    <t>Uniform &amp; Safety Expenses</t>
  </si>
  <si>
    <t>Road &amp; Pervious Surface Materials &amp; Supplies</t>
  </si>
  <si>
    <t>Construction in Progress - Capital Outlay Memorial Park</t>
  </si>
  <si>
    <t>Machinery &amp; Equipment</t>
  </si>
  <si>
    <t>Improvements Other Than Buildings</t>
  </si>
  <si>
    <t>TOTAL Public Works Expenditures</t>
  </si>
  <si>
    <t>BETTER PLACE FUND TOTAL REVENUES</t>
  </si>
  <si>
    <t>BETTER PLACE FUND TOTAL EXPENDITURES</t>
  </si>
  <si>
    <t>1-5 CENTS FUND TOTAL REVENUES</t>
  </si>
  <si>
    <t>1-5 CENTS FUND TOTAL EXPENDITURES</t>
  </si>
  <si>
    <t>Infrastructure - Capital Outlay - Blakes, Brooke, Dawson</t>
  </si>
  <si>
    <t>1-5 Cents</t>
  </si>
  <si>
    <t>Promotional Activites ($5000 - Youth Council)</t>
  </si>
  <si>
    <t>Better Place</t>
  </si>
  <si>
    <t xml:space="preserve">Machinery &amp; Equipment </t>
  </si>
  <si>
    <t xml:space="preserve">Improvements Other Than Buildings </t>
  </si>
  <si>
    <t>Machinery &amp;  Equipment- AC's</t>
  </si>
  <si>
    <t>Approved Budget</t>
  </si>
  <si>
    <t>Approved FY 24/25 Budget</t>
  </si>
  <si>
    <t>FRDAP Line of Credit</t>
  </si>
  <si>
    <t>Approved FY 25/26 Budget</t>
  </si>
  <si>
    <t>Other Public Safety, Code Enforcement (Abatement)</t>
  </si>
  <si>
    <t>FY 2025-2026</t>
  </si>
  <si>
    <t>TOTAL Expenditures</t>
  </si>
  <si>
    <t>FRDAP FUND TOTAL REVENUES</t>
  </si>
  <si>
    <t>FRDAP FUND TOTAL EXPENDITURES</t>
  </si>
  <si>
    <t>Ad Valorem Taxes (6.500)</t>
  </si>
  <si>
    <t>$6000 - Chamber sound equipment; $20,000 FDEM Grant for Generator</t>
  </si>
  <si>
    <t>$20,000 FDEM Grant for Generator; $10,000-Technology upgrades</t>
  </si>
  <si>
    <t>$49,000 FDEM Grant for Generator; $16,000 Fire Hydrant Replacement/Upgrades</t>
  </si>
  <si>
    <t>$5000 - Beach fencing, $16,000 Spray installation; $5000 - Memorial Park Fountain</t>
  </si>
  <si>
    <t>$5000 - Cyclone Rake/Vacuum; Flock $16,200</t>
  </si>
  <si>
    <t xml:space="preserve">$10,000 - Community Center &amp; overflow parking fence; $15,000 - Community Center Bathrooms; $5000 Electrical Upgrade  </t>
  </si>
  <si>
    <t>$60,000 AC's; $3000 Warmer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</si>
</sst>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6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43" fontId="10" fillId="0" borderId="5" xfId="1" applyFont="1" applyBorder="1" applyAlignment="1">
      <alignment vertical="center"/>
    </xf>
    <xf numFmtId="0" fontId="5" fillId="0" borderId="0" xfId="0" applyFont="1"/>
    <xf numFmtId="0" fontId="13" fillId="0" borderId="0" xfId="0" applyFont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9" fillId="0" borderId="9" xfId="0" applyFont="1" applyBorder="1" applyAlignment="1">
      <alignment horizontal="center" vertical="center"/>
    </xf>
    <xf numFmtId="43" fontId="11" fillId="0" borderId="9" xfId="1" applyFont="1" applyBorder="1" applyAlignment="1">
      <alignment vertical="center"/>
    </xf>
    <xf numFmtId="164" fontId="9" fillId="0" borderId="9" xfId="0" applyNumberFormat="1" applyFont="1" applyBorder="1" applyAlignment="1">
      <alignment horizontal="center" vertical="center"/>
    </xf>
    <xf numFmtId="43" fontId="10" fillId="0" borderId="9" xfId="1" applyFont="1" applyBorder="1" applyAlignment="1">
      <alignment vertical="center"/>
    </xf>
    <xf numFmtId="0" fontId="16" fillId="0" borderId="0" xfId="0" applyFont="1"/>
    <xf numFmtId="0" fontId="3" fillId="6" borderId="10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0" fillId="7" borderId="0" xfId="0" applyFill="1"/>
    <xf numFmtId="44" fontId="2" fillId="3" borderId="7" xfId="2" applyFont="1" applyFill="1" applyBorder="1" applyAlignme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44" fontId="2" fillId="0" borderId="0" xfId="2" applyFont="1" applyFill="1" applyBorder="1" applyAlignment="1"/>
    <xf numFmtId="0" fontId="3" fillId="9" borderId="10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0" fillId="8" borderId="9" xfId="0" applyFill="1" applyBorder="1" applyAlignment="1">
      <alignment horizontal="center"/>
    </xf>
    <xf numFmtId="44" fontId="0" fillId="8" borderId="7" xfId="2" applyFont="1" applyFill="1" applyBorder="1" applyAlignme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right"/>
    </xf>
    <xf numFmtId="0" fontId="3" fillId="10" borderId="10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0" fillId="11" borderId="9" xfId="0" applyFill="1" applyBorder="1" applyAlignment="1">
      <alignment horizontal="center"/>
    </xf>
    <xf numFmtId="44" fontId="0" fillId="11" borderId="7" xfId="2" applyFont="1" applyFill="1" applyBorder="1" applyAlignment="1"/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3" fillId="12" borderId="10" xfId="0" applyFont="1" applyFill="1" applyBorder="1" applyAlignment="1">
      <alignment horizontal="center" wrapText="1"/>
    </xf>
    <xf numFmtId="0" fontId="3" fillId="12" borderId="3" xfId="0" applyFont="1" applyFill="1" applyBorder="1" applyAlignment="1">
      <alignment horizontal="center" wrapText="1"/>
    </xf>
    <xf numFmtId="0" fontId="0" fillId="13" borderId="9" xfId="0" applyFill="1" applyBorder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right"/>
    </xf>
    <xf numFmtId="0" fontId="0" fillId="14" borderId="9" xfId="0" applyFill="1" applyBorder="1" applyAlignment="1">
      <alignment horizontal="center"/>
    </xf>
    <xf numFmtId="44" fontId="0" fillId="14" borderId="7" xfId="2" applyFont="1" applyFill="1" applyBorder="1" applyAlignment="1"/>
    <xf numFmtId="0" fontId="0" fillId="7" borderId="9" xfId="0" applyFill="1" applyBorder="1" applyAlignment="1">
      <alignment horizontal="center"/>
    </xf>
    <xf numFmtId="44" fontId="2" fillId="7" borderId="9" xfId="2" applyFont="1" applyFill="1" applyBorder="1"/>
    <xf numFmtId="0" fontId="0" fillId="0" borderId="9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7" xfId="2" applyFont="1" applyFill="1" applyBorder="1" applyAlignment="1"/>
    <xf numFmtId="0" fontId="34" fillId="7" borderId="3" xfId="0" applyFont="1" applyFill="1" applyBorder="1" applyAlignment="1">
      <alignment horizontal="center" wrapText="1"/>
    </xf>
    <xf numFmtId="164" fontId="9" fillId="0" borderId="10" xfId="0" applyNumberFormat="1" applyFont="1" applyBorder="1" applyAlignment="1">
      <alignment horizontal="center" vertical="center"/>
    </xf>
    <xf numFmtId="0" fontId="0" fillId="0" borderId="1" xfId="0" applyBorder="1"/>
    <xf numFmtId="44" fontId="2" fillId="5" borderId="7" xfId="2" applyFont="1" applyFill="1" applyBorder="1" applyAlignment="1"/>
    <xf numFmtId="44" fontId="2" fillId="7" borderId="0" xfId="2" applyFont="1" applyFill="1"/>
    <xf numFmtId="44" fontId="9" fillId="0" borderId="9" xfId="2" applyFont="1" applyBorder="1" applyAlignment="1">
      <alignment horizontal="left" vertical="center"/>
    </xf>
    <xf numFmtId="44" fontId="11" fillId="0" borderId="3" xfId="2" applyFont="1" applyBorder="1" applyAlignment="1">
      <alignment vertical="center"/>
    </xf>
    <xf numFmtId="44" fontId="11" fillId="0" borderId="9" xfId="2" applyFont="1" applyBorder="1" applyAlignment="1">
      <alignment vertical="center"/>
    </xf>
    <xf numFmtId="44" fontId="9" fillId="0" borderId="9" xfId="2" applyFont="1" applyBorder="1" applyAlignment="1">
      <alignment vertical="center"/>
    </xf>
    <xf numFmtId="44" fontId="0" fillId="0" borderId="0" xfId="0" applyNumberFormat="1"/>
    <xf numFmtId="44" fontId="11" fillId="0" borderId="9" xfId="2" applyFont="1" applyFill="1" applyBorder="1" applyAlignment="1">
      <alignment vertical="center"/>
    </xf>
    <xf numFmtId="44" fontId="11" fillId="0" borderId="3" xfId="2" applyFont="1" applyFill="1" applyBorder="1" applyAlignment="1">
      <alignment vertical="center"/>
    </xf>
    <xf numFmtId="44" fontId="2" fillId="13" borderId="7" xfId="2" applyFont="1" applyFill="1" applyBorder="1" applyAlignment="1"/>
    <xf numFmtId="0" fontId="3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3" borderId="1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7" borderId="9" xfId="0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4" fillId="0" borderId="12" xfId="0" applyFont="1" applyBorder="1" applyAlignment="1">
      <alignment horizontal="right"/>
    </xf>
    <xf numFmtId="0" fontId="9" fillId="0" borderId="9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5" fillId="14" borderId="1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5" fillId="14" borderId="0" xfId="0" applyFont="1" applyFill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5" fillId="11" borderId="1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9" fillId="0" borderId="9" xfId="0" applyFont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B3AF-4139-4D11-AEC5-B4CADD8D00E4}">
  <sheetPr>
    <tabColor theme="4" tint="0.59999389629810485"/>
    <pageSetUpPr fitToPage="1"/>
  </sheetPr>
  <dimension ref="A1:G224"/>
  <sheetViews>
    <sheetView tabSelected="1" view="pageLayout" topLeftCell="A15" zoomScaleNormal="90" workbookViewId="0">
      <selection activeCell="G29" sqref="G29"/>
    </sheetView>
  </sheetViews>
  <sheetFormatPr defaultRowHeight="14.4" x14ac:dyDescent="0.3"/>
  <cols>
    <col min="1" max="1" width="11.5546875" style="2" customWidth="1"/>
    <col min="2" max="2" width="16.6640625" customWidth="1"/>
    <col min="3" max="3" width="22" customWidth="1"/>
    <col min="5" max="5" width="16.21875" customWidth="1"/>
    <col min="6" max="6" width="9.5546875" customWidth="1"/>
    <col min="7" max="7" width="17" customWidth="1"/>
  </cols>
  <sheetData>
    <row r="1" spans="1:7" ht="21" x14ac:dyDescent="0.4">
      <c r="A1" s="109" t="s">
        <v>14</v>
      </c>
      <c r="B1" s="110"/>
      <c r="C1" s="110"/>
      <c r="D1" s="110"/>
      <c r="E1" s="110"/>
      <c r="F1" s="110"/>
      <c r="G1" s="111"/>
    </row>
    <row r="2" spans="1:7" ht="7.8" customHeight="1" x14ac:dyDescent="0.3">
      <c r="A2" s="5"/>
      <c r="G2" s="4"/>
    </row>
    <row r="3" spans="1:7" ht="21" x14ac:dyDescent="0.4">
      <c r="A3" s="105" t="s">
        <v>15</v>
      </c>
      <c r="B3" s="106"/>
      <c r="C3" s="106"/>
      <c r="D3" s="106"/>
      <c r="E3" s="106"/>
      <c r="F3" s="106"/>
      <c r="G3" s="107"/>
    </row>
    <row r="4" spans="1:7" ht="7.8" customHeight="1" x14ac:dyDescent="0.4">
      <c r="A4" s="9"/>
      <c r="B4" s="11"/>
      <c r="C4" s="11"/>
      <c r="D4" s="11"/>
      <c r="E4" s="11"/>
      <c r="F4" s="11"/>
      <c r="G4" s="10"/>
    </row>
    <row r="5" spans="1:7" ht="28.8" x14ac:dyDescent="0.3">
      <c r="A5" s="12" t="s">
        <v>17</v>
      </c>
      <c r="B5" s="99" t="s">
        <v>16</v>
      </c>
      <c r="C5" s="100"/>
      <c r="D5" s="100"/>
      <c r="E5" s="100"/>
      <c r="F5" s="101"/>
      <c r="G5" s="13" t="s">
        <v>132</v>
      </c>
    </row>
    <row r="6" spans="1:7" ht="15" customHeight="1" x14ac:dyDescent="0.3">
      <c r="A6" s="19">
        <v>311.101</v>
      </c>
      <c r="B6" s="102" t="s">
        <v>138</v>
      </c>
      <c r="C6" s="103"/>
      <c r="D6" s="103"/>
      <c r="E6" s="103"/>
      <c r="F6" s="104"/>
      <c r="G6" s="86">
        <v>355079</v>
      </c>
    </row>
    <row r="7" spans="1:7" ht="15" customHeight="1" x14ac:dyDescent="0.3">
      <c r="A7" s="19">
        <v>311.20100000000002</v>
      </c>
      <c r="B7" s="102" t="s">
        <v>19</v>
      </c>
      <c r="C7" s="103"/>
      <c r="D7" s="103"/>
      <c r="E7" s="103"/>
      <c r="F7" s="104"/>
      <c r="G7" s="86">
        <v>1000</v>
      </c>
    </row>
    <row r="8" spans="1:7" ht="15" customHeight="1" x14ac:dyDescent="0.3">
      <c r="A8" s="19">
        <v>314.101</v>
      </c>
      <c r="B8" s="102" t="s">
        <v>20</v>
      </c>
      <c r="C8" s="103"/>
      <c r="D8" s="103"/>
      <c r="E8" s="103"/>
      <c r="F8" s="104"/>
      <c r="G8" s="86">
        <v>40000</v>
      </c>
    </row>
    <row r="9" spans="1:7" ht="15" customHeight="1" x14ac:dyDescent="0.3">
      <c r="A9" s="19">
        <v>314.30099999999999</v>
      </c>
      <c r="B9" s="102" t="s">
        <v>21</v>
      </c>
      <c r="C9" s="103"/>
      <c r="D9" s="103"/>
      <c r="E9" s="103"/>
      <c r="F9" s="104"/>
      <c r="G9" s="86">
        <v>5000</v>
      </c>
    </row>
    <row r="10" spans="1:7" ht="15" customHeight="1" x14ac:dyDescent="0.3">
      <c r="A10" s="19">
        <v>314.40100000000001</v>
      </c>
      <c r="B10" s="102" t="s">
        <v>22</v>
      </c>
      <c r="C10" s="103"/>
      <c r="D10" s="103"/>
      <c r="E10" s="103"/>
      <c r="F10" s="104"/>
      <c r="G10" s="86">
        <v>1000</v>
      </c>
    </row>
    <row r="11" spans="1:7" ht="15" customHeight="1" x14ac:dyDescent="0.3">
      <c r="A11" s="19">
        <v>314.80099999999999</v>
      </c>
      <c r="B11" s="102" t="s">
        <v>23</v>
      </c>
      <c r="C11" s="103"/>
      <c r="D11" s="103"/>
      <c r="E11" s="103"/>
      <c r="F11" s="104"/>
      <c r="G11" s="86">
        <v>1200</v>
      </c>
    </row>
    <row r="12" spans="1:7" ht="15" customHeight="1" x14ac:dyDescent="0.3">
      <c r="A12" s="19">
        <v>315.00099999999998</v>
      </c>
      <c r="B12" s="102" t="s">
        <v>24</v>
      </c>
      <c r="C12" s="103"/>
      <c r="D12" s="103"/>
      <c r="E12" s="103"/>
      <c r="F12" s="104"/>
      <c r="G12" s="86">
        <v>35000</v>
      </c>
    </row>
    <row r="13" spans="1:7" ht="15" customHeight="1" x14ac:dyDescent="0.3">
      <c r="A13" s="21">
        <v>322.10000000000002</v>
      </c>
      <c r="B13" s="102" t="s">
        <v>41</v>
      </c>
      <c r="C13" s="103"/>
      <c r="D13" s="103"/>
      <c r="E13" s="103"/>
      <c r="F13" s="104"/>
      <c r="G13" s="86">
        <v>800</v>
      </c>
    </row>
    <row r="14" spans="1:7" ht="15" customHeight="1" x14ac:dyDescent="0.3">
      <c r="A14" s="21">
        <v>323.10000000000002</v>
      </c>
      <c r="B14" s="102" t="s">
        <v>25</v>
      </c>
      <c r="C14" s="103"/>
      <c r="D14" s="103"/>
      <c r="E14" s="103"/>
      <c r="F14" s="104"/>
      <c r="G14" s="86">
        <v>40000</v>
      </c>
    </row>
    <row r="15" spans="1:7" ht="15" customHeight="1" x14ac:dyDescent="0.3">
      <c r="A15" s="21">
        <v>323.39999999999998</v>
      </c>
      <c r="B15" s="102" t="s">
        <v>26</v>
      </c>
      <c r="C15" s="103"/>
      <c r="D15" s="103"/>
      <c r="E15" s="103"/>
      <c r="F15" s="104"/>
      <c r="G15" s="86">
        <v>2000</v>
      </c>
    </row>
    <row r="16" spans="1:7" ht="15" customHeight="1" x14ac:dyDescent="0.3">
      <c r="A16" s="21">
        <v>335.12</v>
      </c>
      <c r="B16" s="102" t="s">
        <v>27</v>
      </c>
      <c r="C16" s="103"/>
      <c r="D16" s="103"/>
      <c r="E16" s="103"/>
      <c r="F16" s="104"/>
      <c r="G16" s="86">
        <v>27000</v>
      </c>
    </row>
    <row r="17" spans="1:7" ht="15" customHeight="1" x14ac:dyDescent="0.3">
      <c r="A17" s="21">
        <v>335.14</v>
      </c>
      <c r="B17" s="102" t="s">
        <v>28</v>
      </c>
      <c r="C17" s="103"/>
      <c r="D17" s="103"/>
      <c r="E17" s="103"/>
      <c r="F17" s="104"/>
      <c r="G17" s="86">
        <v>500</v>
      </c>
    </row>
    <row r="18" spans="1:7" ht="15" customHeight="1" x14ac:dyDescent="0.3">
      <c r="A18" s="21">
        <v>335.15</v>
      </c>
      <c r="B18" s="102" t="s">
        <v>29</v>
      </c>
      <c r="C18" s="103"/>
      <c r="D18" s="103"/>
      <c r="E18" s="103"/>
      <c r="F18" s="104"/>
      <c r="G18" s="86">
        <v>600</v>
      </c>
    </row>
    <row r="19" spans="1:7" ht="15" customHeight="1" x14ac:dyDescent="0.3">
      <c r="A19" s="21">
        <v>335.18</v>
      </c>
      <c r="B19" s="102" t="s">
        <v>30</v>
      </c>
      <c r="C19" s="103"/>
      <c r="D19" s="103"/>
      <c r="E19" s="103"/>
      <c r="F19" s="104"/>
      <c r="G19" s="86">
        <v>40000</v>
      </c>
    </row>
    <row r="20" spans="1:7" ht="15" customHeight="1" x14ac:dyDescent="0.3">
      <c r="A20" s="21">
        <v>344.9</v>
      </c>
      <c r="B20" s="102" t="s">
        <v>31</v>
      </c>
      <c r="C20" s="103"/>
      <c r="D20" s="103"/>
      <c r="E20" s="103"/>
      <c r="F20" s="104"/>
      <c r="G20" s="86">
        <v>32938.400000000001</v>
      </c>
    </row>
    <row r="21" spans="1:7" ht="15" customHeight="1" x14ac:dyDescent="0.3">
      <c r="A21" s="21">
        <v>347.2</v>
      </c>
      <c r="B21" s="102" t="s">
        <v>32</v>
      </c>
      <c r="C21" s="103"/>
      <c r="D21" s="103"/>
      <c r="E21" s="103"/>
      <c r="F21" s="104"/>
      <c r="G21" s="86">
        <v>1000</v>
      </c>
    </row>
    <row r="22" spans="1:7" ht="15" customHeight="1" x14ac:dyDescent="0.3">
      <c r="A22" s="21">
        <v>349</v>
      </c>
      <c r="B22" s="102" t="s">
        <v>33</v>
      </c>
      <c r="C22" s="103"/>
      <c r="D22" s="103"/>
      <c r="E22" s="103"/>
      <c r="F22" s="104"/>
      <c r="G22" s="86">
        <v>250</v>
      </c>
    </row>
    <row r="23" spans="1:7" ht="15" customHeight="1" x14ac:dyDescent="0.3">
      <c r="A23" s="19">
        <v>351.101</v>
      </c>
      <c r="B23" s="102" t="s">
        <v>34</v>
      </c>
      <c r="C23" s="103"/>
      <c r="D23" s="103"/>
      <c r="E23" s="103"/>
      <c r="F23" s="104"/>
      <c r="G23" s="86">
        <v>200</v>
      </c>
    </row>
    <row r="24" spans="1:7" ht="15" customHeight="1" x14ac:dyDescent="0.3">
      <c r="A24" s="21">
        <v>361.1</v>
      </c>
      <c r="B24" s="102" t="s">
        <v>35</v>
      </c>
      <c r="C24" s="103"/>
      <c r="D24" s="103"/>
      <c r="E24" s="103"/>
      <c r="F24" s="104"/>
      <c r="G24" s="86">
        <v>2400</v>
      </c>
    </row>
    <row r="25" spans="1:7" ht="15" customHeight="1" x14ac:dyDescent="0.3">
      <c r="A25" s="21">
        <v>362</v>
      </c>
      <c r="B25" s="102" t="s">
        <v>36</v>
      </c>
      <c r="C25" s="103"/>
      <c r="D25" s="103"/>
      <c r="E25" s="103"/>
      <c r="F25" s="104"/>
      <c r="G25" s="86">
        <v>3500</v>
      </c>
    </row>
    <row r="26" spans="1:7" ht="15" customHeight="1" x14ac:dyDescent="0.3">
      <c r="A26" s="21">
        <v>366</v>
      </c>
      <c r="B26" s="102" t="s">
        <v>101</v>
      </c>
      <c r="C26" s="103"/>
      <c r="D26" s="103"/>
      <c r="E26" s="103"/>
      <c r="F26" s="104"/>
      <c r="G26" s="86">
        <v>600</v>
      </c>
    </row>
    <row r="27" spans="1:7" ht="15" customHeight="1" x14ac:dyDescent="0.3">
      <c r="A27" s="21">
        <v>369.9</v>
      </c>
      <c r="B27" s="102" t="s">
        <v>37</v>
      </c>
      <c r="C27" s="103"/>
      <c r="D27" s="103"/>
      <c r="E27" s="103"/>
      <c r="F27" s="104"/>
      <c r="G27" s="86">
        <v>1000</v>
      </c>
    </row>
    <row r="28" spans="1:7" ht="15" customHeight="1" x14ac:dyDescent="0.3">
      <c r="A28" s="21">
        <v>382.3</v>
      </c>
      <c r="B28" s="102" t="s">
        <v>102</v>
      </c>
      <c r="C28" s="103"/>
      <c r="D28" s="103"/>
      <c r="E28" s="103"/>
      <c r="F28" s="104"/>
      <c r="G28" s="86">
        <v>418398.92</v>
      </c>
    </row>
    <row r="29" spans="1:7" x14ac:dyDescent="0.3">
      <c r="A29" s="15"/>
      <c r="B29" s="112" t="s">
        <v>18</v>
      </c>
      <c r="C29" s="113"/>
      <c r="D29" s="113"/>
      <c r="E29" s="113">
        <f>SUM(E6:E28)</f>
        <v>0</v>
      </c>
      <c r="F29" s="114">
        <f t="shared" ref="F29:G29" si="0">SUM(F6:F28)</f>
        <v>0</v>
      </c>
      <c r="G29" s="30">
        <f t="shared" si="0"/>
        <v>1009466.3200000001</v>
      </c>
    </row>
    <row r="30" spans="1:7" ht="15.6" x14ac:dyDescent="0.3">
      <c r="A30" s="108"/>
      <c r="B30" s="108"/>
      <c r="C30" s="108"/>
      <c r="D30" s="108"/>
      <c r="E30" s="108"/>
      <c r="F30" s="108"/>
      <c r="G30" s="108"/>
    </row>
    <row r="31" spans="1:7" ht="21" x14ac:dyDescent="0.4">
      <c r="A31" s="109" t="s">
        <v>38</v>
      </c>
      <c r="B31" s="110"/>
      <c r="C31" s="110"/>
      <c r="D31" s="110"/>
      <c r="E31" s="110"/>
      <c r="F31" s="110"/>
      <c r="G31" s="111"/>
    </row>
    <row r="32" spans="1:7" ht="7.2" customHeight="1" x14ac:dyDescent="0.4">
      <c r="A32" s="9"/>
      <c r="B32" s="11"/>
      <c r="C32" s="11"/>
      <c r="D32" s="11"/>
      <c r="E32" s="11"/>
      <c r="F32" s="11"/>
      <c r="G32" s="10"/>
    </row>
    <row r="33" spans="1:7" ht="28.8" customHeight="1" x14ac:dyDescent="0.3">
      <c r="A33" s="12" t="s">
        <v>17</v>
      </c>
      <c r="B33" s="99" t="s">
        <v>16</v>
      </c>
      <c r="C33" s="100"/>
      <c r="D33" s="100"/>
      <c r="E33" s="100"/>
      <c r="F33" s="101"/>
      <c r="G33" s="13" t="s">
        <v>132</v>
      </c>
    </row>
    <row r="34" spans="1:7" x14ac:dyDescent="0.3">
      <c r="A34" s="19">
        <v>312.411</v>
      </c>
      <c r="B34" s="102" t="s">
        <v>103</v>
      </c>
      <c r="C34" s="103"/>
      <c r="D34" s="103"/>
      <c r="E34" s="103"/>
      <c r="F34" s="104"/>
      <c r="G34" s="86">
        <v>23000</v>
      </c>
    </row>
    <row r="35" spans="1:7" ht="15" customHeight="1" x14ac:dyDescent="0.3">
      <c r="A35" s="21">
        <v>312.42</v>
      </c>
      <c r="B35" s="102" t="s">
        <v>40</v>
      </c>
      <c r="C35" s="103"/>
      <c r="D35" s="103"/>
      <c r="E35" s="103"/>
      <c r="F35" s="104"/>
      <c r="G35" s="86">
        <v>18000</v>
      </c>
    </row>
    <row r="36" spans="1:7" x14ac:dyDescent="0.3">
      <c r="A36" s="19">
        <v>312.60199999999998</v>
      </c>
      <c r="B36" s="102" t="s">
        <v>100</v>
      </c>
      <c r="C36" s="103"/>
      <c r="D36" s="103"/>
      <c r="E36" s="103"/>
      <c r="F36" s="104"/>
      <c r="G36" s="86">
        <v>81000</v>
      </c>
    </row>
    <row r="37" spans="1:7" x14ac:dyDescent="0.3">
      <c r="A37" s="19">
        <v>331.505</v>
      </c>
      <c r="B37" s="102" t="s">
        <v>42</v>
      </c>
      <c r="C37" s="103"/>
      <c r="D37" s="103"/>
      <c r="E37" s="103"/>
      <c r="F37" s="104"/>
      <c r="G37" s="86">
        <v>1342200</v>
      </c>
    </row>
    <row r="38" spans="1:7" x14ac:dyDescent="0.3">
      <c r="A38" s="21">
        <v>334</v>
      </c>
      <c r="B38" s="102" t="s">
        <v>43</v>
      </c>
      <c r="C38" s="103"/>
      <c r="D38" s="103"/>
      <c r="E38" s="103"/>
      <c r="F38" s="104"/>
      <c r="G38" s="86">
        <v>400000</v>
      </c>
    </row>
    <row r="39" spans="1:7" x14ac:dyDescent="0.3">
      <c r="A39" s="21">
        <v>382.4</v>
      </c>
      <c r="B39" s="102" t="s">
        <v>102</v>
      </c>
      <c r="C39" s="103"/>
      <c r="D39" s="103"/>
      <c r="E39" s="103"/>
      <c r="F39" s="104"/>
      <c r="G39" s="86">
        <v>559246.52</v>
      </c>
    </row>
    <row r="40" spans="1:7" x14ac:dyDescent="0.3">
      <c r="A40" s="15"/>
      <c r="B40" s="112" t="s">
        <v>39</v>
      </c>
      <c r="C40" s="113"/>
      <c r="D40" s="113"/>
      <c r="E40" s="113"/>
      <c r="F40" s="114"/>
      <c r="G40" s="30">
        <f>SUM(G34:G39)</f>
        <v>2423446.52</v>
      </c>
    </row>
    <row r="41" spans="1:7" x14ac:dyDescent="0.3">
      <c r="A41" s="15"/>
      <c r="B41" s="112" t="s">
        <v>104</v>
      </c>
      <c r="C41" s="113"/>
      <c r="D41" s="113"/>
      <c r="E41" s="113"/>
      <c r="F41" s="114"/>
      <c r="G41" s="30">
        <f>SUM(G29,G34,G35,G36,G39)</f>
        <v>1690712.84</v>
      </c>
    </row>
    <row r="42" spans="1:7" x14ac:dyDescent="0.3">
      <c r="A42" s="15"/>
      <c r="B42" s="112" t="s">
        <v>44</v>
      </c>
      <c r="C42" s="113"/>
      <c r="D42" s="113"/>
      <c r="E42" s="113"/>
      <c r="F42" s="114"/>
      <c r="G42" s="30">
        <f>SUM(G40,G29)</f>
        <v>3432912.84</v>
      </c>
    </row>
    <row r="43" spans="1:7" x14ac:dyDescent="0.3">
      <c r="B43" s="37"/>
      <c r="C43" s="37"/>
      <c r="D43" s="37"/>
      <c r="E43" s="37"/>
      <c r="F43" s="37"/>
      <c r="G43" s="38"/>
    </row>
    <row r="44" spans="1:7" ht="21" x14ac:dyDescent="0.4">
      <c r="A44" s="116"/>
      <c r="B44" s="116"/>
      <c r="C44" s="116"/>
      <c r="D44" s="7"/>
      <c r="E44" s="117"/>
      <c r="F44" s="117"/>
      <c r="G44" s="117"/>
    </row>
    <row r="45" spans="1:7" ht="21" x14ac:dyDescent="0.4">
      <c r="A45" s="105" t="s">
        <v>14</v>
      </c>
      <c r="B45" s="106"/>
      <c r="C45" s="106"/>
      <c r="D45" s="106"/>
      <c r="E45" s="106"/>
      <c r="F45" s="106"/>
      <c r="G45" s="107"/>
    </row>
    <row r="46" spans="1:7" ht="7.2" customHeight="1" x14ac:dyDescent="0.3">
      <c r="A46" s="5"/>
      <c r="G46" s="4"/>
    </row>
    <row r="47" spans="1:7" ht="21" x14ac:dyDescent="0.4">
      <c r="A47" s="105" t="s">
        <v>45</v>
      </c>
      <c r="B47" s="106"/>
      <c r="C47" s="106"/>
      <c r="D47" s="106"/>
      <c r="E47" s="106"/>
      <c r="F47" s="106"/>
      <c r="G47" s="107"/>
    </row>
    <row r="48" spans="1:7" ht="7.8" customHeight="1" x14ac:dyDescent="0.4">
      <c r="A48" s="9"/>
      <c r="B48" s="11"/>
      <c r="C48" s="11"/>
      <c r="D48" s="11"/>
      <c r="E48" s="11"/>
      <c r="F48" s="11"/>
      <c r="G48" s="10"/>
    </row>
    <row r="49" spans="1:7" ht="28.8" x14ac:dyDescent="0.3">
      <c r="A49" s="12" t="s">
        <v>17</v>
      </c>
      <c r="B49" s="99" t="s">
        <v>16</v>
      </c>
      <c r="C49" s="100"/>
      <c r="D49" s="100"/>
      <c r="E49" s="100"/>
      <c r="F49" s="101"/>
      <c r="G49" s="13" t="s">
        <v>132</v>
      </c>
    </row>
    <row r="50" spans="1:7" x14ac:dyDescent="0.3">
      <c r="A50" s="21">
        <v>511.11</v>
      </c>
      <c r="B50" s="102" t="s">
        <v>46</v>
      </c>
      <c r="C50" s="103"/>
      <c r="D50" s="103"/>
      <c r="E50" s="103"/>
      <c r="F50" s="104"/>
      <c r="G50" s="86">
        <v>22000</v>
      </c>
    </row>
    <row r="51" spans="1:7" x14ac:dyDescent="0.3">
      <c r="A51" s="21">
        <v>511.2</v>
      </c>
      <c r="B51" s="102" t="s">
        <v>1</v>
      </c>
      <c r="C51" s="103"/>
      <c r="D51" s="103"/>
      <c r="E51" s="103"/>
      <c r="F51" s="104"/>
      <c r="G51" s="86">
        <v>300</v>
      </c>
    </row>
    <row r="52" spans="1:7" x14ac:dyDescent="0.3">
      <c r="A52" s="21">
        <v>511.21</v>
      </c>
      <c r="B52" s="102" t="s">
        <v>0</v>
      </c>
      <c r="C52" s="103"/>
      <c r="D52" s="103"/>
      <c r="E52" s="103"/>
      <c r="F52" s="104"/>
      <c r="G52" s="86">
        <v>1200</v>
      </c>
    </row>
    <row r="53" spans="1:7" x14ac:dyDescent="0.3">
      <c r="A53" s="21">
        <v>511.23</v>
      </c>
      <c r="B53" s="102" t="s">
        <v>8</v>
      </c>
      <c r="C53" s="103"/>
      <c r="D53" s="103"/>
      <c r="E53" s="103"/>
      <c r="F53" s="104"/>
      <c r="G53" s="86">
        <v>1000</v>
      </c>
    </row>
    <row r="54" spans="1:7" x14ac:dyDescent="0.3">
      <c r="A54" s="21">
        <v>511.31</v>
      </c>
      <c r="B54" s="102" t="s">
        <v>3</v>
      </c>
      <c r="C54" s="103"/>
      <c r="D54" s="103"/>
      <c r="E54" s="103"/>
      <c r="F54" s="104"/>
      <c r="G54" s="86">
        <v>8000</v>
      </c>
    </row>
    <row r="55" spans="1:7" x14ac:dyDescent="0.3">
      <c r="A55" s="21">
        <v>511.32</v>
      </c>
      <c r="B55" s="102" t="s">
        <v>5</v>
      </c>
      <c r="C55" s="103"/>
      <c r="D55" s="103"/>
      <c r="E55" s="103"/>
      <c r="F55" s="104"/>
      <c r="G55" s="86">
        <v>37000</v>
      </c>
    </row>
    <row r="56" spans="1:7" x14ac:dyDescent="0.3">
      <c r="A56" s="21">
        <v>511.34</v>
      </c>
      <c r="B56" s="102" t="s">
        <v>10</v>
      </c>
      <c r="C56" s="103"/>
      <c r="D56" s="103"/>
      <c r="E56" s="103"/>
      <c r="F56" s="104"/>
      <c r="G56" s="86">
        <v>500</v>
      </c>
    </row>
    <row r="57" spans="1:7" x14ac:dyDescent="0.3">
      <c r="A57" s="21">
        <v>511.4</v>
      </c>
      <c r="B57" s="102" t="s">
        <v>47</v>
      </c>
      <c r="C57" s="103"/>
      <c r="D57" s="103"/>
      <c r="E57" s="103"/>
      <c r="F57" s="104"/>
      <c r="G57" s="86">
        <v>750</v>
      </c>
    </row>
    <row r="58" spans="1:7" x14ac:dyDescent="0.3">
      <c r="A58" s="21">
        <v>511.41</v>
      </c>
      <c r="B58" s="102" t="s">
        <v>48</v>
      </c>
      <c r="C58" s="103"/>
      <c r="D58" s="103"/>
      <c r="E58" s="103"/>
      <c r="F58" s="104"/>
      <c r="G58" s="86">
        <v>1100</v>
      </c>
    </row>
    <row r="59" spans="1:7" x14ac:dyDescent="0.3">
      <c r="A59" s="21">
        <v>511.42</v>
      </c>
      <c r="B59" s="102" t="s">
        <v>49</v>
      </c>
      <c r="C59" s="103"/>
      <c r="D59" s="103"/>
      <c r="E59" s="103"/>
      <c r="F59" s="104"/>
      <c r="G59" s="89">
        <v>500</v>
      </c>
    </row>
    <row r="60" spans="1:7" x14ac:dyDescent="0.3">
      <c r="A60" s="21">
        <v>511.43</v>
      </c>
      <c r="B60" s="102" t="s">
        <v>9</v>
      </c>
      <c r="C60" s="103"/>
      <c r="D60" s="103"/>
      <c r="E60" s="103"/>
      <c r="F60" s="104"/>
      <c r="G60" s="89">
        <v>1200</v>
      </c>
    </row>
    <row r="61" spans="1:7" x14ac:dyDescent="0.3">
      <c r="A61" s="21">
        <v>511.45</v>
      </c>
      <c r="B61" s="102" t="s">
        <v>4</v>
      </c>
      <c r="C61" s="103"/>
      <c r="D61" s="103"/>
      <c r="E61" s="103"/>
      <c r="F61" s="104"/>
      <c r="G61" s="89">
        <v>15000</v>
      </c>
    </row>
    <row r="62" spans="1:7" x14ac:dyDescent="0.3">
      <c r="A62" s="21">
        <v>511.46</v>
      </c>
      <c r="B62" s="102" t="s">
        <v>50</v>
      </c>
      <c r="C62" s="103"/>
      <c r="D62" s="103"/>
      <c r="E62" s="103"/>
      <c r="F62" s="104"/>
      <c r="G62" s="89">
        <v>500</v>
      </c>
    </row>
    <row r="63" spans="1:7" x14ac:dyDescent="0.3">
      <c r="A63" s="21">
        <v>511.47</v>
      </c>
      <c r="B63" s="102" t="s">
        <v>105</v>
      </c>
      <c r="C63" s="103"/>
      <c r="D63" s="103"/>
      <c r="E63" s="103"/>
      <c r="F63" s="104"/>
      <c r="G63" s="89">
        <v>200</v>
      </c>
    </row>
    <row r="64" spans="1:7" x14ac:dyDescent="0.3">
      <c r="A64" s="21">
        <v>511.48</v>
      </c>
      <c r="B64" s="102" t="s">
        <v>124</v>
      </c>
      <c r="C64" s="103"/>
      <c r="D64" s="103"/>
      <c r="E64" s="103"/>
      <c r="F64" s="104"/>
      <c r="G64" s="89">
        <v>10000</v>
      </c>
    </row>
    <row r="65" spans="1:7" x14ac:dyDescent="0.3">
      <c r="A65" s="21">
        <v>511.51</v>
      </c>
      <c r="B65" s="102" t="s">
        <v>6</v>
      </c>
      <c r="C65" s="103"/>
      <c r="D65" s="103"/>
      <c r="E65" s="103"/>
      <c r="F65" s="104"/>
      <c r="G65" s="89">
        <v>300</v>
      </c>
    </row>
    <row r="66" spans="1:7" x14ac:dyDescent="0.3">
      <c r="A66" s="21">
        <v>511.52</v>
      </c>
      <c r="B66" s="102" t="s">
        <v>7</v>
      </c>
      <c r="C66" s="103"/>
      <c r="D66" s="103"/>
      <c r="E66" s="103"/>
      <c r="F66" s="104"/>
      <c r="G66" s="89">
        <v>200</v>
      </c>
    </row>
    <row r="67" spans="1:7" x14ac:dyDescent="0.3">
      <c r="A67" s="21">
        <v>511.54</v>
      </c>
      <c r="B67" s="102" t="s">
        <v>51</v>
      </c>
      <c r="C67" s="103"/>
      <c r="D67" s="103"/>
      <c r="E67" s="103"/>
      <c r="F67" s="104"/>
      <c r="G67" s="89">
        <v>3000</v>
      </c>
    </row>
    <row r="68" spans="1:7" x14ac:dyDescent="0.3">
      <c r="A68" s="21">
        <v>511.55</v>
      </c>
      <c r="B68" s="102" t="s">
        <v>52</v>
      </c>
      <c r="C68" s="103"/>
      <c r="D68" s="103"/>
      <c r="E68" s="103"/>
      <c r="F68" s="104"/>
      <c r="G68" s="89">
        <v>1000</v>
      </c>
    </row>
    <row r="69" spans="1:7" x14ac:dyDescent="0.3">
      <c r="A69" s="21">
        <v>511.82</v>
      </c>
      <c r="B69" s="102" t="s">
        <v>11</v>
      </c>
      <c r="C69" s="103"/>
      <c r="D69" s="103"/>
      <c r="E69" s="103"/>
      <c r="F69" s="104"/>
      <c r="G69" s="89">
        <v>1000</v>
      </c>
    </row>
    <row r="70" spans="1:7" x14ac:dyDescent="0.3">
      <c r="A70" s="19"/>
      <c r="B70" s="102"/>
      <c r="C70" s="103"/>
      <c r="D70" s="103"/>
      <c r="E70" s="103"/>
      <c r="F70" s="104"/>
      <c r="G70" s="20"/>
    </row>
    <row r="71" spans="1:7" x14ac:dyDescent="0.3">
      <c r="A71" s="15"/>
      <c r="B71" s="112" t="s">
        <v>53</v>
      </c>
      <c r="C71" s="113"/>
      <c r="D71" s="113"/>
      <c r="E71" s="113"/>
      <c r="F71" s="114"/>
      <c r="G71" s="30">
        <f>SUM(G50:G70)</f>
        <v>104750</v>
      </c>
    </row>
    <row r="72" spans="1:7" ht="7.2" customHeight="1" x14ac:dyDescent="0.3">
      <c r="A72" s="108"/>
      <c r="B72" s="108"/>
      <c r="C72" s="108"/>
      <c r="D72" s="108"/>
      <c r="E72" s="108"/>
      <c r="F72" s="108"/>
      <c r="G72" s="108"/>
    </row>
    <row r="73" spans="1:7" ht="21" x14ac:dyDescent="0.4">
      <c r="A73" s="109" t="s">
        <v>14</v>
      </c>
      <c r="B73" s="110"/>
      <c r="C73" s="110"/>
      <c r="D73" s="110"/>
      <c r="E73" s="110"/>
      <c r="F73" s="110"/>
      <c r="G73" s="111"/>
    </row>
    <row r="74" spans="1:7" ht="7.2" customHeight="1" x14ac:dyDescent="0.3">
      <c r="A74" s="5"/>
      <c r="G74" s="4"/>
    </row>
    <row r="75" spans="1:7" ht="21" x14ac:dyDescent="0.4">
      <c r="A75" s="105" t="s">
        <v>54</v>
      </c>
      <c r="B75" s="106"/>
      <c r="C75" s="106"/>
      <c r="D75" s="106"/>
      <c r="E75" s="106"/>
      <c r="F75" s="106"/>
      <c r="G75" s="107"/>
    </row>
    <row r="76" spans="1:7" ht="8.4" customHeight="1" x14ac:dyDescent="0.4">
      <c r="A76" s="9"/>
      <c r="B76" s="11"/>
      <c r="C76" s="11"/>
      <c r="D76" s="11"/>
      <c r="E76" s="11"/>
      <c r="F76" s="11"/>
      <c r="G76" s="10"/>
    </row>
    <row r="77" spans="1:7" ht="28.8" x14ac:dyDescent="0.3">
      <c r="A77" s="12" t="s">
        <v>17</v>
      </c>
      <c r="B77" s="99" t="s">
        <v>16</v>
      </c>
      <c r="C77" s="100"/>
      <c r="D77" s="100"/>
      <c r="E77" s="100"/>
      <c r="F77" s="101"/>
      <c r="G77" s="13" t="s">
        <v>132</v>
      </c>
    </row>
    <row r="78" spans="1:7" x14ac:dyDescent="0.3">
      <c r="A78" s="21">
        <v>513.12</v>
      </c>
      <c r="B78" s="102" t="s">
        <v>55</v>
      </c>
      <c r="C78" s="103"/>
      <c r="D78" s="103"/>
      <c r="E78" s="103"/>
      <c r="F78" s="104"/>
      <c r="G78" s="90">
        <v>111000</v>
      </c>
    </row>
    <row r="79" spans="1:7" x14ac:dyDescent="0.3">
      <c r="A79" s="21">
        <v>513.20000000000005</v>
      </c>
      <c r="B79" s="102" t="s">
        <v>1</v>
      </c>
      <c r="C79" s="103"/>
      <c r="D79" s="103"/>
      <c r="E79" s="103"/>
      <c r="F79" s="104"/>
      <c r="G79" s="90">
        <v>2000</v>
      </c>
    </row>
    <row r="80" spans="1:7" x14ac:dyDescent="0.3">
      <c r="A80" s="21">
        <v>513.21</v>
      </c>
      <c r="B80" s="102" t="s">
        <v>0</v>
      </c>
      <c r="C80" s="103"/>
      <c r="D80" s="103"/>
      <c r="E80" s="103"/>
      <c r="F80" s="104"/>
      <c r="G80" s="89">
        <v>1500</v>
      </c>
    </row>
    <row r="81" spans="1:7" x14ac:dyDescent="0.3">
      <c r="A81" s="21">
        <v>513.22</v>
      </c>
      <c r="B81" s="102" t="s">
        <v>56</v>
      </c>
      <c r="C81" s="103"/>
      <c r="D81" s="103"/>
      <c r="E81" s="103"/>
      <c r="F81" s="104"/>
      <c r="G81" s="86">
        <v>10000</v>
      </c>
    </row>
    <row r="82" spans="1:7" x14ac:dyDescent="0.3">
      <c r="A82" s="21">
        <v>513.23</v>
      </c>
      <c r="B82" s="102" t="s">
        <v>8</v>
      </c>
      <c r="C82" s="103"/>
      <c r="D82" s="103"/>
      <c r="E82" s="103"/>
      <c r="F82" s="104"/>
      <c r="G82" s="86">
        <v>5200</v>
      </c>
    </row>
    <row r="83" spans="1:7" x14ac:dyDescent="0.3">
      <c r="A83" s="21">
        <v>513.25</v>
      </c>
      <c r="B83" s="102" t="s">
        <v>2</v>
      </c>
      <c r="C83" s="103"/>
      <c r="D83" s="103"/>
      <c r="E83" s="103"/>
      <c r="F83" s="104"/>
      <c r="G83" s="86">
        <v>24000</v>
      </c>
    </row>
    <row r="84" spans="1:7" x14ac:dyDescent="0.3">
      <c r="A84" s="21">
        <v>513.30999999999995</v>
      </c>
      <c r="B84" s="102" t="s">
        <v>3</v>
      </c>
      <c r="C84" s="103"/>
      <c r="D84" s="103"/>
      <c r="E84" s="103"/>
      <c r="F84" s="104"/>
      <c r="G84" s="86">
        <v>350</v>
      </c>
    </row>
    <row r="85" spans="1:7" x14ac:dyDescent="0.3">
      <c r="A85" s="21">
        <v>513.4</v>
      </c>
      <c r="B85" s="102" t="s">
        <v>57</v>
      </c>
      <c r="C85" s="103"/>
      <c r="D85" s="103"/>
      <c r="E85" s="103"/>
      <c r="F85" s="104"/>
      <c r="G85" s="86">
        <v>1000</v>
      </c>
    </row>
    <row r="86" spans="1:7" x14ac:dyDescent="0.3">
      <c r="A86" s="21">
        <v>513.41</v>
      </c>
      <c r="B86" s="102" t="s">
        <v>48</v>
      </c>
      <c r="C86" s="103"/>
      <c r="D86" s="103"/>
      <c r="E86" s="103"/>
      <c r="F86" s="104"/>
      <c r="G86" s="86">
        <v>5000</v>
      </c>
    </row>
    <row r="87" spans="1:7" x14ac:dyDescent="0.3">
      <c r="A87" s="21">
        <v>513.41999999999996</v>
      </c>
      <c r="B87" s="102" t="s">
        <v>49</v>
      </c>
      <c r="C87" s="103"/>
      <c r="D87" s="103"/>
      <c r="E87" s="103"/>
      <c r="F87" s="104"/>
      <c r="G87" s="86">
        <v>1300</v>
      </c>
    </row>
    <row r="88" spans="1:7" x14ac:dyDescent="0.3">
      <c r="A88" s="21">
        <v>513.42999999999995</v>
      </c>
      <c r="B88" s="102" t="s">
        <v>9</v>
      </c>
      <c r="C88" s="103"/>
      <c r="D88" s="103"/>
      <c r="E88" s="103"/>
      <c r="F88" s="104"/>
      <c r="G88" s="86">
        <v>300</v>
      </c>
    </row>
    <row r="89" spans="1:7" x14ac:dyDescent="0.3">
      <c r="A89" s="21">
        <v>513.45000000000005</v>
      </c>
      <c r="B89" s="102" t="s">
        <v>4</v>
      </c>
      <c r="C89" s="103"/>
      <c r="D89" s="103"/>
      <c r="E89" s="103"/>
      <c r="F89" s="104"/>
      <c r="G89" s="86">
        <v>1300</v>
      </c>
    </row>
    <row r="90" spans="1:7" x14ac:dyDescent="0.3">
      <c r="A90" s="21">
        <v>513.46</v>
      </c>
      <c r="B90" s="102" t="s">
        <v>50</v>
      </c>
      <c r="C90" s="103"/>
      <c r="D90" s="103"/>
      <c r="E90" s="103"/>
      <c r="F90" s="104"/>
      <c r="G90" s="89">
        <v>15000</v>
      </c>
    </row>
    <row r="91" spans="1:7" x14ac:dyDescent="0.3">
      <c r="A91" s="21">
        <v>513.47</v>
      </c>
      <c r="B91" s="102" t="s">
        <v>58</v>
      </c>
      <c r="C91" s="103"/>
      <c r="D91" s="103"/>
      <c r="E91" s="103"/>
      <c r="F91" s="104"/>
      <c r="G91" s="86">
        <v>1000</v>
      </c>
    </row>
    <row r="92" spans="1:7" x14ac:dyDescent="0.3">
      <c r="A92" s="21">
        <v>513.49</v>
      </c>
      <c r="B92" s="102" t="s">
        <v>59</v>
      </c>
      <c r="C92" s="103"/>
      <c r="D92" s="103"/>
      <c r="E92" s="103"/>
      <c r="F92" s="104"/>
      <c r="G92" s="86">
        <v>2500</v>
      </c>
    </row>
    <row r="93" spans="1:7" ht="14.4" customHeight="1" x14ac:dyDescent="0.3">
      <c r="A93" s="21">
        <v>513.49199999999996</v>
      </c>
      <c r="B93" s="102" t="s">
        <v>106</v>
      </c>
      <c r="C93" s="103"/>
      <c r="D93" s="103"/>
      <c r="E93" s="103"/>
      <c r="F93" s="104"/>
      <c r="G93" s="86">
        <v>1000</v>
      </c>
    </row>
    <row r="94" spans="1:7" x14ac:dyDescent="0.3">
      <c r="A94" s="21">
        <v>513.51</v>
      </c>
      <c r="B94" s="102" t="s">
        <v>6</v>
      </c>
      <c r="C94" s="103"/>
      <c r="D94" s="103"/>
      <c r="E94" s="103"/>
      <c r="F94" s="104"/>
      <c r="G94" s="86">
        <v>1200</v>
      </c>
    </row>
    <row r="95" spans="1:7" ht="15" customHeight="1" x14ac:dyDescent="0.3">
      <c r="A95" s="21">
        <v>513.52</v>
      </c>
      <c r="B95" s="102" t="s">
        <v>7</v>
      </c>
      <c r="C95" s="103"/>
      <c r="D95" s="103"/>
      <c r="E95" s="103"/>
      <c r="F95" s="104"/>
      <c r="G95" s="86">
        <v>1500</v>
      </c>
    </row>
    <row r="96" spans="1:7" x14ac:dyDescent="0.3">
      <c r="A96" s="21">
        <v>513.54</v>
      </c>
      <c r="B96" s="102" t="s">
        <v>51</v>
      </c>
      <c r="C96" s="103"/>
      <c r="D96" s="103"/>
      <c r="E96" s="103"/>
      <c r="F96" s="104"/>
      <c r="G96" s="86">
        <v>2000</v>
      </c>
    </row>
    <row r="97" spans="1:7" x14ac:dyDescent="0.3">
      <c r="A97" s="21">
        <v>513.54999999999995</v>
      </c>
      <c r="B97" s="102" t="s">
        <v>52</v>
      </c>
      <c r="C97" s="103"/>
      <c r="D97" s="103"/>
      <c r="E97" s="103"/>
      <c r="F97" s="104"/>
      <c r="G97" s="86">
        <v>6000</v>
      </c>
    </row>
    <row r="98" spans="1:7" x14ac:dyDescent="0.3">
      <c r="A98" s="21">
        <v>513.64099999999996</v>
      </c>
      <c r="B98" s="102" t="s">
        <v>60</v>
      </c>
      <c r="C98" s="103"/>
      <c r="D98" s="103"/>
      <c r="E98" s="103"/>
      <c r="F98" s="104"/>
      <c r="G98" s="86">
        <v>2500</v>
      </c>
    </row>
    <row r="99" spans="1:7" x14ac:dyDescent="0.3">
      <c r="A99" s="19"/>
      <c r="B99" s="102"/>
      <c r="C99" s="103"/>
      <c r="D99" s="103"/>
      <c r="E99" s="103"/>
      <c r="F99" s="104"/>
      <c r="G99" s="22"/>
    </row>
    <row r="100" spans="1:7" x14ac:dyDescent="0.3">
      <c r="A100" s="15"/>
      <c r="B100" s="112" t="s">
        <v>61</v>
      </c>
      <c r="C100" s="113"/>
      <c r="D100" s="113"/>
      <c r="E100" s="113"/>
      <c r="F100" s="114"/>
      <c r="G100" s="30">
        <f>SUM(G78:G98)</f>
        <v>195650</v>
      </c>
    </row>
    <row r="101" spans="1:7" ht="18" x14ac:dyDescent="0.35">
      <c r="A101" s="16"/>
      <c r="B101" s="16"/>
      <c r="C101" s="16"/>
      <c r="D101" s="1"/>
      <c r="E101" s="16"/>
      <c r="F101" s="1"/>
      <c r="G101" s="17"/>
    </row>
    <row r="102" spans="1:7" ht="21" x14ac:dyDescent="0.4">
      <c r="A102" s="109" t="s">
        <v>14</v>
      </c>
      <c r="B102" s="110"/>
      <c r="C102" s="110"/>
      <c r="D102" s="110"/>
      <c r="E102" s="110"/>
      <c r="F102" s="110"/>
      <c r="G102" s="111"/>
    </row>
    <row r="103" spans="1:7" ht="7.2" customHeight="1" x14ac:dyDescent="0.3">
      <c r="A103" s="27"/>
      <c r="B103" s="18"/>
      <c r="C103" s="18"/>
      <c r="D103" s="18"/>
      <c r="E103" s="18"/>
      <c r="F103" s="18"/>
      <c r="G103" s="28">
        <v>0</v>
      </c>
    </row>
    <row r="104" spans="1:7" ht="21" x14ac:dyDescent="0.4">
      <c r="A104" s="105" t="s">
        <v>65</v>
      </c>
      <c r="B104" s="106"/>
      <c r="C104" s="106"/>
      <c r="D104" s="106"/>
      <c r="E104" s="106"/>
      <c r="F104" s="106"/>
      <c r="G104" s="107"/>
    </row>
    <row r="105" spans="1:7" ht="7.2" customHeight="1" x14ac:dyDescent="0.4">
      <c r="A105" s="9"/>
      <c r="B105" s="11"/>
      <c r="C105" s="11"/>
      <c r="D105" s="11"/>
      <c r="E105" s="11"/>
      <c r="F105" s="11"/>
      <c r="G105" s="10"/>
    </row>
    <row r="106" spans="1:7" ht="28.8" x14ac:dyDescent="0.3">
      <c r="A106" s="12" t="s">
        <v>17</v>
      </c>
      <c r="B106" s="99" t="s">
        <v>16</v>
      </c>
      <c r="C106" s="100"/>
      <c r="D106" s="100"/>
      <c r="E106" s="100"/>
      <c r="F106" s="101"/>
      <c r="G106" s="13" t="s">
        <v>132</v>
      </c>
    </row>
    <row r="107" spans="1:7" x14ac:dyDescent="0.3">
      <c r="A107" s="21">
        <v>514.30999999999995</v>
      </c>
      <c r="B107" s="102" t="s">
        <v>3</v>
      </c>
      <c r="C107" s="103"/>
      <c r="D107" s="103"/>
      <c r="E107" s="103"/>
      <c r="F107" s="104"/>
      <c r="G107" s="20">
        <v>15000</v>
      </c>
    </row>
    <row r="108" spans="1:7" x14ac:dyDescent="0.3">
      <c r="A108" s="19"/>
      <c r="B108" s="102"/>
      <c r="C108" s="103"/>
      <c r="D108" s="103"/>
      <c r="E108" s="103"/>
      <c r="F108" s="104"/>
      <c r="G108" s="22"/>
    </row>
    <row r="109" spans="1:7" x14ac:dyDescent="0.3">
      <c r="A109" s="15"/>
      <c r="B109" s="112" t="s">
        <v>62</v>
      </c>
      <c r="C109" s="113"/>
      <c r="D109" s="113"/>
      <c r="E109" s="113"/>
      <c r="F109" s="114"/>
      <c r="G109" s="30">
        <f>SUM(G107:G107)</f>
        <v>15000</v>
      </c>
    </row>
    <row r="111" spans="1:7" ht="7.2" customHeight="1" x14ac:dyDescent="0.3">
      <c r="A111" s="34"/>
      <c r="B111" s="35"/>
      <c r="C111" s="35"/>
      <c r="D111" s="35"/>
      <c r="E111" s="35"/>
      <c r="F111" s="35"/>
      <c r="G111" s="36"/>
    </row>
    <row r="112" spans="1:7" ht="21" x14ac:dyDescent="0.4">
      <c r="A112" s="105" t="s">
        <v>64</v>
      </c>
      <c r="B112" s="106"/>
      <c r="C112" s="106"/>
      <c r="D112" s="106"/>
      <c r="E112" s="106"/>
      <c r="F112" s="106"/>
      <c r="G112" s="107"/>
    </row>
    <row r="113" spans="1:7" ht="7.2" customHeight="1" x14ac:dyDescent="0.4">
      <c r="A113" s="9"/>
      <c r="B113" s="11"/>
      <c r="C113" s="11"/>
      <c r="D113" s="11"/>
      <c r="E113" s="11"/>
      <c r="F113" s="11"/>
      <c r="G113" s="10"/>
    </row>
    <row r="114" spans="1:7" ht="28.8" x14ac:dyDescent="0.3">
      <c r="A114" s="12" t="s">
        <v>17</v>
      </c>
      <c r="B114" s="99" t="s">
        <v>16</v>
      </c>
      <c r="C114" s="100"/>
      <c r="D114" s="100"/>
      <c r="E114" s="100"/>
      <c r="F114" s="101"/>
      <c r="G114" s="13" t="s">
        <v>132</v>
      </c>
    </row>
    <row r="115" spans="1:7" x14ac:dyDescent="0.3">
      <c r="A115" s="21">
        <v>515.30999999999995</v>
      </c>
      <c r="B115" s="102" t="s">
        <v>3</v>
      </c>
      <c r="C115" s="103"/>
      <c r="D115" s="103"/>
      <c r="E115" s="103"/>
      <c r="F115" s="104"/>
      <c r="G115" s="20">
        <v>0</v>
      </c>
    </row>
    <row r="116" spans="1:7" x14ac:dyDescent="0.3">
      <c r="A116" s="21"/>
      <c r="B116" s="102"/>
      <c r="C116" s="103"/>
      <c r="D116" s="103"/>
      <c r="E116" s="103"/>
      <c r="F116" s="104"/>
      <c r="G116" s="20"/>
    </row>
    <row r="117" spans="1:7" x14ac:dyDescent="0.3">
      <c r="A117" s="19"/>
      <c r="B117" s="102"/>
      <c r="C117" s="103"/>
      <c r="D117" s="103"/>
      <c r="E117" s="103"/>
      <c r="F117" s="104"/>
      <c r="G117" s="22"/>
    </row>
    <row r="118" spans="1:7" x14ac:dyDescent="0.3">
      <c r="A118" s="15"/>
      <c r="B118" s="112" t="s">
        <v>66</v>
      </c>
      <c r="C118" s="113"/>
      <c r="D118" s="113"/>
      <c r="E118" s="113"/>
      <c r="F118" s="114"/>
      <c r="G118" s="30">
        <f>G115</f>
        <v>0</v>
      </c>
    </row>
    <row r="120" spans="1:7" ht="8.4" customHeight="1" x14ac:dyDescent="0.3">
      <c r="A120" s="31"/>
      <c r="B120" s="32"/>
      <c r="C120" s="32"/>
      <c r="D120" s="32"/>
      <c r="E120" s="32"/>
      <c r="F120" s="32"/>
      <c r="G120" s="33"/>
    </row>
    <row r="121" spans="1:7" ht="21" x14ac:dyDescent="0.4">
      <c r="A121" s="105" t="s">
        <v>63</v>
      </c>
      <c r="B121" s="106"/>
      <c r="C121" s="106"/>
      <c r="D121" s="106"/>
      <c r="E121" s="106"/>
      <c r="F121" s="106"/>
      <c r="G121" s="107"/>
    </row>
    <row r="122" spans="1:7" ht="7.2" customHeight="1" x14ac:dyDescent="0.4">
      <c r="A122" s="9"/>
      <c r="B122" s="11"/>
      <c r="C122" s="11"/>
      <c r="D122" s="11"/>
      <c r="E122" s="11"/>
      <c r="F122" s="11"/>
      <c r="G122" s="10"/>
    </row>
    <row r="123" spans="1:7" ht="28.8" x14ac:dyDescent="0.3">
      <c r="A123" s="12" t="s">
        <v>17</v>
      </c>
      <c r="B123" s="99" t="s">
        <v>16</v>
      </c>
      <c r="C123" s="100"/>
      <c r="D123" s="100"/>
      <c r="E123" s="100"/>
      <c r="F123" s="101"/>
      <c r="G123" s="13" t="s">
        <v>132</v>
      </c>
    </row>
    <row r="124" spans="1:7" x14ac:dyDescent="0.3">
      <c r="A124" s="21">
        <v>521.34</v>
      </c>
      <c r="B124" s="102" t="s">
        <v>76</v>
      </c>
      <c r="C124" s="103"/>
      <c r="D124" s="103"/>
      <c r="E124" s="103"/>
      <c r="F124" s="104"/>
      <c r="G124" s="20">
        <v>10000</v>
      </c>
    </row>
    <row r="125" spans="1:7" x14ac:dyDescent="0.3">
      <c r="A125" s="19"/>
      <c r="B125" s="102"/>
      <c r="C125" s="103"/>
      <c r="D125" s="103"/>
      <c r="E125" s="103"/>
      <c r="F125" s="104"/>
      <c r="G125" s="22"/>
    </row>
    <row r="126" spans="1:7" x14ac:dyDescent="0.3">
      <c r="A126" s="15"/>
      <c r="B126" s="112" t="s">
        <v>67</v>
      </c>
      <c r="C126" s="113"/>
      <c r="D126" s="113"/>
      <c r="E126" s="113"/>
      <c r="F126" s="114"/>
      <c r="G126" s="30">
        <f>SUM(G124)</f>
        <v>10000</v>
      </c>
    </row>
    <row r="128" spans="1:7" ht="7.2" customHeight="1" x14ac:dyDescent="0.3">
      <c r="A128" s="31"/>
      <c r="B128" s="32"/>
      <c r="C128" s="32"/>
      <c r="D128" s="32"/>
      <c r="E128" s="32"/>
      <c r="F128" s="32"/>
      <c r="G128" s="33"/>
    </row>
    <row r="129" spans="1:7" ht="21" x14ac:dyDescent="0.4">
      <c r="A129" s="105" t="s">
        <v>68</v>
      </c>
      <c r="B129" s="106"/>
      <c r="C129" s="106"/>
      <c r="D129" s="106"/>
      <c r="E129" s="106"/>
      <c r="F129" s="106"/>
      <c r="G129" s="107"/>
    </row>
    <row r="130" spans="1:7" ht="7.2" customHeight="1" x14ac:dyDescent="0.4">
      <c r="A130" s="9"/>
      <c r="B130" s="11"/>
      <c r="C130" s="11"/>
      <c r="D130" s="11"/>
      <c r="E130" s="11"/>
      <c r="F130" s="11"/>
      <c r="G130" s="10"/>
    </row>
    <row r="131" spans="1:7" ht="28.8" x14ac:dyDescent="0.3">
      <c r="A131" s="12" t="s">
        <v>17</v>
      </c>
      <c r="B131" s="99" t="s">
        <v>16</v>
      </c>
      <c r="C131" s="100"/>
      <c r="D131" s="100"/>
      <c r="E131" s="100"/>
      <c r="F131" s="101"/>
      <c r="G131" s="13" t="s">
        <v>132</v>
      </c>
    </row>
    <row r="132" spans="1:7" x14ac:dyDescent="0.3">
      <c r="A132" s="21">
        <v>522.42999999999995</v>
      </c>
      <c r="B132" s="102" t="s">
        <v>9</v>
      </c>
      <c r="C132" s="103"/>
      <c r="D132" s="103"/>
      <c r="E132" s="103"/>
      <c r="F132" s="104"/>
      <c r="G132" s="20">
        <v>500</v>
      </c>
    </row>
    <row r="133" spans="1:7" x14ac:dyDescent="0.3">
      <c r="A133" s="21">
        <v>522.46</v>
      </c>
      <c r="B133" s="102" t="s">
        <v>50</v>
      </c>
      <c r="C133" s="103"/>
      <c r="D133" s="103"/>
      <c r="E133" s="103"/>
      <c r="F133" s="104"/>
      <c r="G133" s="20">
        <v>6000</v>
      </c>
    </row>
    <row r="134" spans="1:7" x14ac:dyDescent="0.3">
      <c r="A134" s="19"/>
      <c r="B134" s="102"/>
      <c r="C134" s="103"/>
      <c r="D134" s="103"/>
      <c r="E134" s="103"/>
      <c r="F134" s="104"/>
      <c r="G134" s="22"/>
    </row>
    <row r="135" spans="1:7" x14ac:dyDescent="0.3">
      <c r="A135" s="15"/>
      <c r="B135" s="112" t="s">
        <v>69</v>
      </c>
      <c r="C135" s="113"/>
      <c r="D135" s="113"/>
      <c r="E135" s="113"/>
      <c r="F135" s="114"/>
      <c r="G135" s="30">
        <f>SUM(G132:G133)</f>
        <v>6500</v>
      </c>
    </row>
    <row r="136" spans="1:7" ht="7.8" customHeight="1" x14ac:dyDescent="0.3">
      <c r="A136" s="3"/>
      <c r="B136" s="1"/>
      <c r="E136" s="8"/>
      <c r="F136" s="118"/>
      <c r="G136" s="118"/>
    </row>
    <row r="137" spans="1:7" ht="21" x14ac:dyDescent="0.4">
      <c r="A137" s="109" t="s">
        <v>14</v>
      </c>
      <c r="B137" s="110"/>
      <c r="C137" s="110"/>
      <c r="D137" s="110"/>
      <c r="E137" s="110"/>
      <c r="F137" s="110"/>
      <c r="G137" s="111"/>
    </row>
    <row r="138" spans="1:7" ht="7.8" customHeight="1" x14ac:dyDescent="0.3">
      <c r="A138" s="27"/>
      <c r="B138" s="18"/>
      <c r="C138" s="18"/>
      <c r="D138" s="18"/>
      <c r="E138" s="18"/>
      <c r="F138" s="18"/>
      <c r="G138" s="28"/>
    </row>
    <row r="139" spans="1:7" ht="21" x14ac:dyDescent="0.4">
      <c r="A139" s="105" t="s">
        <v>70</v>
      </c>
      <c r="B139" s="106"/>
      <c r="C139" s="106"/>
      <c r="D139" s="106"/>
      <c r="E139" s="106"/>
      <c r="F139" s="106"/>
      <c r="G139" s="107"/>
    </row>
    <row r="140" spans="1:7" ht="6.6" customHeight="1" x14ac:dyDescent="0.4">
      <c r="A140" s="9"/>
      <c r="B140" s="11"/>
      <c r="C140" s="11"/>
      <c r="D140" s="11"/>
      <c r="E140" s="11"/>
      <c r="F140" s="11"/>
      <c r="G140" s="10"/>
    </row>
    <row r="141" spans="1:7" ht="25.2" customHeight="1" x14ac:dyDescent="0.3">
      <c r="A141" s="12" t="s">
        <v>17</v>
      </c>
      <c r="B141" s="99" t="s">
        <v>16</v>
      </c>
      <c r="C141" s="100"/>
      <c r="D141" s="100"/>
      <c r="E141" s="100"/>
      <c r="F141" s="101"/>
      <c r="G141" s="13" t="s">
        <v>132</v>
      </c>
    </row>
    <row r="142" spans="1:7" x14ac:dyDescent="0.3">
      <c r="A142" s="19">
        <v>529.13099999999997</v>
      </c>
      <c r="B142" s="102" t="s">
        <v>55</v>
      </c>
      <c r="C142" s="103"/>
      <c r="D142" s="103"/>
      <c r="E142" s="103"/>
      <c r="F142" s="104"/>
      <c r="G142" s="86">
        <v>15000</v>
      </c>
    </row>
    <row r="143" spans="1:7" x14ac:dyDescent="0.3">
      <c r="A143" s="19">
        <v>529.34100000000001</v>
      </c>
      <c r="B143" s="102" t="s">
        <v>133</v>
      </c>
      <c r="C143" s="103"/>
      <c r="D143" s="103"/>
      <c r="E143" s="103"/>
      <c r="F143" s="104"/>
      <c r="G143" s="86">
        <v>5000</v>
      </c>
    </row>
    <row r="144" spans="1:7" x14ac:dyDescent="0.3">
      <c r="A144" s="19">
        <v>529.42100000000005</v>
      </c>
      <c r="B144" s="102" t="s">
        <v>71</v>
      </c>
      <c r="C144" s="103"/>
      <c r="D144" s="103"/>
      <c r="E144" s="103"/>
      <c r="F144" s="104"/>
      <c r="G144" s="86">
        <v>25</v>
      </c>
    </row>
    <row r="145" spans="1:7" ht="15" customHeight="1" x14ac:dyDescent="0.3">
      <c r="A145" s="19">
        <v>529.45100000000002</v>
      </c>
      <c r="B145" s="102" t="s">
        <v>4</v>
      </c>
      <c r="C145" s="103"/>
      <c r="D145" s="103"/>
      <c r="E145" s="103"/>
      <c r="F145" s="104"/>
      <c r="G145" s="86">
        <v>15000</v>
      </c>
    </row>
    <row r="146" spans="1:7" x14ac:dyDescent="0.3">
      <c r="A146" s="19">
        <v>529.49099999999999</v>
      </c>
      <c r="B146" s="102" t="s">
        <v>72</v>
      </c>
      <c r="C146" s="103"/>
      <c r="D146" s="103"/>
      <c r="E146" s="103"/>
      <c r="F146" s="104"/>
      <c r="G146" s="89">
        <v>1500</v>
      </c>
    </row>
    <row r="147" spans="1:7" ht="6.6" customHeight="1" x14ac:dyDescent="0.3">
      <c r="A147" s="19"/>
      <c r="B147" s="102"/>
      <c r="C147" s="103"/>
      <c r="D147" s="103"/>
      <c r="E147" s="103"/>
      <c r="F147" s="104"/>
      <c r="G147" s="22"/>
    </row>
    <row r="148" spans="1:7" x14ac:dyDescent="0.3">
      <c r="A148" s="15"/>
      <c r="B148" s="112" t="s">
        <v>73</v>
      </c>
      <c r="C148" s="113"/>
      <c r="D148" s="113"/>
      <c r="E148" s="113"/>
      <c r="F148" s="114"/>
      <c r="G148" s="30">
        <f>SUM(G142:G146)</f>
        <v>36525</v>
      </c>
    </row>
    <row r="149" spans="1:7" ht="17.399999999999999" customHeight="1" x14ac:dyDescent="0.3"/>
    <row r="150" spans="1:7" ht="7.2" customHeight="1" x14ac:dyDescent="0.3">
      <c r="A150" s="31"/>
      <c r="B150" s="32"/>
      <c r="C150" s="32"/>
      <c r="D150" s="32"/>
      <c r="E150" s="32"/>
      <c r="F150" s="32"/>
      <c r="G150" s="33"/>
    </row>
    <row r="151" spans="1:7" ht="21" x14ac:dyDescent="0.4">
      <c r="A151" s="105" t="s">
        <v>107</v>
      </c>
      <c r="B151" s="106"/>
      <c r="C151" s="106"/>
      <c r="D151" s="106"/>
      <c r="E151" s="106"/>
      <c r="F151" s="106"/>
      <c r="G151" s="107"/>
    </row>
    <row r="152" spans="1:7" ht="6.6" customHeight="1" x14ac:dyDescent="0.4">
      <c r="A152" s="9"/>
      <c r="B152" s="11"/>
      <c r="C152" s="11"/>
      <c r="D152" s="11"/>
      <c r="E152" s="11"/>
      <c r="F152" s="11"/>
      <c r="G152" s="10"/>
    </row>
    <row r="153" spans="1:7" ht="28.8" x14ac:dyDescent="0.3">
      <c r="A153" s="12" t="s">
        <v>17</v>
      </c>
      <c r="B153" s="99" t="s">
        <v>16</v>
      </c>
      <c r="C153" s="100"/>
      <c r="D153" s="100"/>
      <c r="E153" s="100" t="s">
        <v>108</v>
      </c>
      <c r="F153" s="101" t="s">
        <v>109</v>
      </c>
      <c r="G153" s="13" t="s">
        <v>132</v>
      </c>
    </row>
    <row r="154" spans="1:7" x14ac:dyDescent="0.3">
      <c r="A154" s="21">
        <v>541.13</v>
      </c>
      <c r="B154" s="102" t="s">
        <v>55</v>
      </c>
      <c r="C154" s="103"/>
      <c r="D154" s="103"/>
      <c r="E154" s="103">
        <v>40785</v>
      </c>
      <c r="F154" s="104">
        <v>29104</v>
      </c>
      <c r="G154" s="89">
        <v>41000</v>
      </c>
    </row>
    <row r="155" spans="1:7" ht="14.4" customHeight="1" x14ac:dyDescent="0.3">
      <c r="A155" s="21">
        <v>541.13</v>
      </c>
      <c r="B155" s="102" t="s">
        <v>74</v>
      </c>
      <c r="C155" s="103"/>
      <c r="D155" s="103"/>
      <c r="E155" s="103">
        <v>123465</v>
      </c>
      <c r="F155" s="104">
        <v>94593</v>
      </c>
      <c r="G155" s="89">
        <v>121000</v>
      </c>
    </row>
    <row r="156" spans="1:7" x14ac:dyDescent="0.3">
      <c r="A156" s="21">
        <v>541.14</v>
      </c>
      <c r="B156" s="102" t="s">
        <v>75</v>
      </c>
      <c r="C156" s="103"/>
      <c r="D156" s="103"/>
      <c r="E156" s="103">
        <v>2000</v>
      </c>
      <c r="F156" s="104">
        <v>0</v>
      </c>
      <c r="G156" s="86">
        <v>2000</v>
      </c>
    </row>
    <row r="157" spans="1:7" x14ac:dyDescent="0.3">
      <c r="A157" s="21">
        <v>541.20000000000005</v>
      </c>
      <c r="B157" s="102" t="s">
        <v>1</v>
      </c>
      <c r="C157" s="103"/>
      <c r="D157" s="103"/>
      <c r="E157" s="103">
        <v>1400</v>
      </c>
      <c r="F157" s="104">
        <v>1580.07</v>
      </c>
      <c r="G157" s="86">
        <v>2800</v>
      </c>
    </row>
    <row r="158" spans="1:7" x14ac:dyDescent="0.3">
      <c r="A158" s="21">
        <v>541.21</v>
      </c>
      <c r="B158" s="102" t="s">
        <v>0</v>
      </c>
      <c r="C158" s="103"/>
      <c r="D158" s="103"/>
      <c r="E158" s="103">
        <v>10332</v>
      </c>
      <c r="F158" s="104">
        <v>6797.25</v>
      </c>
      <c r="G158" s="86">
        <v>7000</v>
      </c>
    </row>
    <row r="159" spans="1:7" x14ac:dyDescent="0.3">
      <c r="A159" s="21">
        <v>541.22</v>
      </c>
      <c r="B159" s="102" t="s">
        <v>56</v>
      </c>
      <c r="C159" s="103"/>
      <c r="D159" s="103"/>
      <c r="E159" s="103">
        <v>0</v>
      </c>
      <c r="F159" s="104">
        <v>1164.2</v>
      </c>
      <c r="G159" s="86">
        <v>2000</v>
      </c>
    </row>
    <row r="160" spans="1:7" x14ac:dyDescent="0.3">
      <c r="A160" s="21">
        <v>541.23</v>
      </c>
      <c r="B160" s="102" t="s">
        <v>8</v>
      </c>
      <c r="C160" s="103"/>
      <c r="D160" s="103"/>
      <c r="E160" s="103">
        <v>26745</v>
      </c>
      <c r="F160" s="104">
        <v>18233.53</v>
      </c>
      <c r="G160" s="86">
        <v>41000</v>
      </c>
    </row>
    <row r="161" spans="1:7" x14ac:dyDescent="0.3">
      <c r="A161" s="21">
        <v>541.30999999999995</v>
      </c>
      <c r="B161" s="102" t="s">
        <v>3</v>
      </c>
      <c r="C161" s="103"/>
      <c r="D161" s="103"/>
      <c r="E161" s="103">
        <v>8400</v>
      </c>
      <c r="F161" s="104">
        <v>4837.67</v>
      </c>
      <c r="G161" s="86">
        <v>4500</v>
      </c>
    </row>
    <row r="162" spans="1:7" x14ac:dyDescent="0.3">
      <c r="A162" s="21">
        <v>541.34</v>
      </c>
      <c r="B162" s="102" t="s">
        <v>10</v>
      </c>
      <c r="C162" s="103"/>
      <c r="D162" s="103"/>
      <c r="E162" s="103">
        <v>4672</v>
      </c>
      <c r="F162" s="104">
        <v>1650</v>
      </c>
      <c r="G162" s="86">
        <v>4000</v>
      </c>
    </row>
    <row r="163" spans="1:7" x14ac:dyDescent="0.3">
      <c r="A163" s="21">
        <v>541.41</v>
      </c>
      <c r="B163" s="102" t="s">
        <v>48</v>
      </c>
      <c r="C163" s="103"/>
      <c r="D163" s="103"/>
      <c r="E163" s="103">
        <v>1500</v>
      </c>
      <c r="F163" s="104">
        <v>1469.6</v>
      </c>
      <c r="G163" s="86">
        <v>700</v>
      </c>
    </row>
    <row r="164" spans="1:7" x14ac:dyDescent="0.3">
      <c r="A164" s="21">
        <v>541.42999999999995</v>
      </c>
      <c r="B164" s="102" t="s">
        <v>9</v>
      </c>
      <c r="C164" s="103"/>
      <c r="D164" s="103"/>
      <c r="E164" s="103">
        <v>30400</v>
      </c>
      <c r="F164" s="104">
        <v>20956.98</v>
      </c>
      <c r="G164" s="86">
        <v>31500</v>
      </c>
    </row>
    <row r="165" spans="1:7" x14ac:dyDescent="0.3">
      <c r="A165" s="21">
        <v>541.45000000000005</v>
      </c>
      <c r="B165" s="102" t="s">
        <v>4</v>
      </c>
      <c r="C165" s="103"/>
      <c r="D165" s="103"/>
      <c r="E165" s="103">
        <v>14128.9</v>
      </c>
      <c r="F165" s="104">
        <v>8709</v>
      </c>
      <c r="G165" s="86">
        <v>15000</v>
      </c>
    </row>
    <row r="166" spans="1:7" x14ac:dyDescent="0.3">
      <c r="A166" s="21">
        <v>541.46</v>
      </c>
      <c r="B166" s="102" t="s">
        <v>110</v>
      </c>
      <c r="C166" s="103"/>
      <c r="D166" s="103"/>
      <c r="E166" s="103">
        <v>21000</v>
      </c>
      <c r="F166" s="104">
        <v>12402.54</v>
      </c>
      <c r="G166" s="86">
        <v>15000</v>
      </c>
    </row>
    <row r="167" spans="1:7" x14ac:dyDescent="0.3">
      <c r="A167" s="21">
        <v>541.52200000000005</v>
      </c>
      <c r="B167" s="102" t="s">
        <v>111</v>
      </c>
      <c r="C167" s="103"/>
      <c r="D167" s="103"/>
      <c r="E167" s="103">
        <v>4500</v>
      </c>
      <c r="F167" s="104">
        <v>2995.41</v>
      </c>
      <c r="G167" s="86">
        <v>5000</v>
      </c>
    </row>
    <row r="168" spans="1:7" x14ac:dyDescent="0.3">
      <c r="A168" s="21">
        <v>541.52300000000002</v>
      </c>
      <c r="B168" s="102" t="s">
        <v>112</v>
      </c>
      <c r="C168" s="103"/>
      <c r="D168" s="103"/>
      <c r="E168" s="103">
        <v>1000</v>
      </c>
      <c r="F168" s="104">
        <v>480.75</v>
      </c>
      <c r="G168" s="86">
        <v>1000</v>
      </c>
    </row>
    <row r="169" spans="1:7" x14ac:dyDescent="0.3">
      <c r="A169" s="21">
        <v>541.53</v>
      </c>
      <c r="B169" s="102" t="s">
        <v>113</v>
      </c>
      <c r="C169" s="103"/>
      <c r="D169" s="103"/>
      <c r="E169" s="103">
        <v>5222.03</v>
      </c>
      <c r="F169" s="104">
        <v>516.80999999999995</v>
      </c>
      <c r="G169" s="86">
        <v>1000</v>
      </c>
    </row>
    <row r="170" spans="1:7" x14ac:dyDescent="0.3">
      <c r="A170" s="21">
        <v>541.54</v>
      </c>
      <c r="B170" s="102" t="s">
        <v>114</v>
      </c>
      <c r="C170" s="103"/>
      <c r="D170" s="103"/>
      <c r="E170" s="103">
        <v>25000</v>
      </c>
      <c r="F170" s="104">
        <v>15835.59</v>
      </c>
      <c r="G170" s="86">
        <v>2500</v>
      </c>
    </row>
    <row r="171" spans="1:7" ht="15" customHeight="1" x14ac:dyDescent="0.3">
      <c r="A171" s="21"/>
      <c r="B171" s="102"/>
      <c r="C171" s="103"/>
      <c r="D171" s="103"/>
      <c r="E171" s="103"/>
      <c r="F171" s="104"/>
      <c r="G171" s="20"/>
    </row>
    <row r="172" spans="1:7" ht="15" customHeight="1" x14ac:dyDescent="0.3">
      <c r="A172" s="15"/>
      <c r="B172" s="112" t="s">
        <v>117</v>
      </c>
      <c r="C172" s="113"/>
      <c r="D172" s="113"/>
      <c r="E172" s="113">
        <f>SUM(E154:E170)</f>
        <v>320549.93000000005</v>
      </c>
      <c r="F172" s="114">
        <f>SUM(F154:F170)</f>
        <v>221326.40000000005</v>
      </c>
      <c r="G172" s="30">
        <f>SUM(G154:G171)</f>
        <v>297000</v>
      </c>
    </row>
    <row r="174" spans="1:7" ht="7.2" customHeight="1" x14ac:dyDescent="0.3">
      <c r="A174" s="31"/>
      <c r="B174" s="32"/>
      <c r="C174" s="32"/>
      <c r="D174" s="32"/>
      <c r="E174" s="32"/>
      <c r="F174" s="32"/>
      <c r="G174" s="33"/>
    </row>
    <row r="175" spans="1:7" ht="21" x14ac:dyDescent="0.4">
      <c r="A175" s="96" t="s">
        <v>77</v>
      </c>
      <c r="B175" s="97"/>
      <c r="C175" s="97"/>
      <c r="D175" s="97"/>
      <c r="E175" s="97"/>
      <c r="F175" s="97"/>
      <c r="G175" s="98"/>
    </row>
    <row r="176" spans="1:7" ht="28.8" x14ac:dyDescent="0.3">
      <c r="A176" s="12" t="s">
        <v>17</v>
      </c>
      <c r="B176" s="99" t="s">
        <v>16</v>
      </c>
      <c r="C176" s="100"/>
      <c r="D176" s="100"/>
      <c r="E176" s="100"/>
      <c r="F176" s="101"/>
      <c r="G176" s="13" t="s">
        <v>132</v>
      </c>
    </row>
    <row r="177" spans="1:7" x14ac:dyDescent="0.3">
      <c r="A177" s="21">
        <v>574.48099999999999</v>
      </c>
      <c r="B177" s="102" t="s">
        <v>80</v>
      </c>
      <c r="C177" s="103"/>
      <c r="D177" s="103"/>
      <c r="E177" s="103"/>
      <c r="F177" s="104"/>
      <c r="G177" s="20">
        <v>10000</v>
      </c>
    </row>
    <row r="178" spans="1:7" x14ac:dyDescent="0.3">
      <c r="A178" s="19"/>
      <c r="B178" s="102"/>
      <c r="C178" s="103"/>
      <c r="D178" s="103"/>
      <c r="E178" s="103"/>
      <c r="F178" s="104"/>
      <c r="G178" s="22"/>
    </row>
    <row r="179" spans="1:7" x14ac:dyDescent="0.3">
      <c r="A179" s="15"/>
      <c r="B179" s="112" t="s">
        <v>78</v>
      </c>
      <c r="C179" s="113"/>
      <c r="D179" s="113"/>
      <c r="E179" s="113"/>
      <c r="F179" s="114"/>
      <c r="G179" s="30">
        <f>SUM(G177:G177)</f>
        <v>10000</v>
      </c>
    </row>
    <row r="180" spans="1:7" x14ac:dyDescent="0.3">
      <c r="A180" s="31"/>
      <c r="B180" s="32"/>
      <c r="C180" s="32"/>
      <c r="D180" s="32"/>
      <c r="E180" s="32"/>
      <c r="F180" s="32"/>
      <c r="G180" s="33"/>
    </row>
    <row r="181" spans="1:7" ht="20.399999999999999" customHeight="1" x14ac:dyDescent="0.4">
      <c r="A181" s="96" t="s">
        <v>81</v>
      </c>
      <c r="B181" s="97"/>
      <c r="C181" s="97"/>
      <c r="D181" s="97"/>
      <c r="E181" s="97"/>
      <c r="F181" s="97"/>
      <c r="G181" s="98"/>
    </row>
    <row r="182" spans="1:7" ht="28.8" x14ac:dyDescent="0.3">
      <c r="A182" s="12" t="s">
        <v>17</v>
      </c>
      <c r="B182" s="99" t="s">
        <v>16</v>
      </c>
      <c r="C182" s="100"/>
      <c r="D182" s="100"/>
      <c r="E182" s="100"/>
      <c r="F182" s="101"/>
      <c r="G182" s="13" t="s">
        <v>132</v>
      </c>
    </row>
    <row r="183" spans="1:7" x14ac:dyDescent="0.3">
      <c r="A183" s="21">
        <v>575.34100000000001</v>
      </c>
      <c r="B183" s="102" t="s">
        <v>79</v>
      </c>
      <c r="C183" s="103"/>
      <c r="D183" s="103"/>
      <c r="E183" s="103"/>
      <c r="F183" s="104"/>
      <c r="G183" s="86">
        <v>5200</v>
      </c>
    </row>
    <row r="184" spans="1:7" x14ac:dyDescent="0.3">
      <c r="A184" s="21">
        <v>575.43100000000004</v>
      </c>
      <c r="B184" s="102" t="s">
        <v>9</v>
      </c>
      <c r="C184" s="103"/>
      <c r="D184" s="103"/>
      <c r="E184" s="103"/>
      <c r="F184" s="104"/>
      <c r="G184" s="86">
        <v>3000</v>
      </c>
    </row>
    <row r="185" spans="1:7" x14ac:dyDescent="0.3">
      <c r="A185" s="21">
        <v>575.45100000000002</v>
      </c>
      <c r="B185" s="102" t="s">
        <v>4</v>
      </c>
      <c r="C185" s="103"/>
      <c r="D185" s="103"/>
      <c r="E185" s="103"/>
      <c r="F185" s="104"/>
      <c r="G185" s="86">
        <v>15000</v>
      </c>
    </row>
    <row r="186" spans="1:7" x14ac:dyDescent="0.3">
      <c r="A186" s="21">
        <v>575.46100000000001</v>
      </c>
      <c r="B186" s="102" t="s">
        <v>83</v>
      </c>
      <c r="C186" s="103"/>
      <c r="D186" s="103"/>
      <c r="E186" s="103"/>
      <c r="F186" s="104"/>
      <c r="G186" s="86">
        <v>2000</v>
      </c>
    </row>
    <row r="187" spans="1:7" x14ac:dyDescent="0.3">
      <c r="A187" s="21">
        <v>575.52099999999996</v>
      </c>
      <c r="B187" s="102" t="s">
        <v>7</v>
      </c>
      <c r="C187" s="103"/>
      <c r="D187" s="103"/>
      <c r="E187" s="103"/>
      <c r="F187" s="104"/>
      <c r="G187" s="86">
        <v>500</v>
      </c>
    </row>
    <row r="188" spans="1:7" x14ac:dyDescent="0.3">
      <c r="A188" s="19"/>
      <c r="B188" s="102"/>
      <c r="C188" s="103"/>
      <c r="D188" s="103"/>
      <c r="E188" s="103"/>
      <c r="F188" s="104"/>
      <c r="G188" s="22"/>
    </row>
    <row r="189" spans="1:7" x14ac:dyDescent="0.3">
      <c r="A189" s="15"/>
      <c r="B189" s="112" t="s">
        <v>82</v>
      </c>
      <c r="C189" s="113"/>
      <c r="D189" s="113"/>
      <c r="E189" s="113"/>
      <c r="F189" s="114"/>
      <c r="G189" s="30">
        <f>SUM(G183:G187)</f>
        <v>25700</v>
      </c>
    </row>
    <row r="190" spans="1:7" x14ac:dyDescent="0.3">
      <c r="A190" s="74"/>
      <c r="B190" s="75"/>
      <c r="C190" s="76"/>
      <c r="D190" s="76"/>
      <c r="E190" s="76"/>
      <c r="F190" s="77"/>
      <c r="G190" s="78"/>
    </row>
    <row r="191" spans="1:7" ht="33" customHeight="1" x14ac:dyDescent="0.3">
      <c r="A191" s="72"/>
      <c r="B191" s="115"/>
      <c r="C191" s="115"/>
      <c r="D191" s="115"/>
      <c r="E191" s="115"/>
      <c r="F191" s="115"/>
      <c r="G191" s="79" t="s">
        <v>132</v>
      </c>
    </row>
    <row r="192" spans="1:7" x14ac:dyDescent="0.3">
      <c r="A192" s="72"/>
      <c r="B192" s="115" t="s">
        <v>92</v>
      </c>
      <c r="C192" s="115"/>
      <c r="D192" s="115"/>
      <c r="E192" s="115"/>
      <c r="F192" s="115"/>
      <c r="G192" s="73">
        <f>G29</f>
        <v>1009466.3200000001</v>
      </c>
    </row>
    <row r="193" spans="1:7" x14ac:dyDescent="0.3">
      <c r="A193" s="72"/>
      <c r="B193" s="115" t="s">
        <v>93</v>
      </c>
      <c r="C193" s="115"/>
      <c r="D193" s="115"/>
      <c r="E193" s="115"/>
      <c r="F193" s="115"/>
      <c r="G193" s="73">
        <f>SUM(G189,G179,G172,G148,G135,G126,G118,G109,G100,G71)</f>
        <v>701125</v>
      </c>
    </row>
    <row r="194" spans="1:7" ht="14.4" customHeight="1" x14ac:dyDescent="0.3"/>
    <row r="216" ht="7.2" customHeight="1" x14ac:dyDescent="0.3"/>
    <row r="224" ht="7.8" customHeight="1" x14ac:dyDescent="0.3"/>
  </sheetData>
  <mergeCells count="165"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3:F163"/>
    <mergeCell ref="B161:F161"/>
    <mergeCell ref="B162:F162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34:F134"/>
    <mergeCell ref="B135:F135"/>
    <mergeCell ref="B133:F133"/>
    <mergeCell ref="A129:G129"/>
    <mergeCell ref="B131:F131"/>
    <mergeCell ref="B145:F145"/>
    <mergeCell ref="B147:F147"/>
    <mergeCell ref="B148:F148"/>
    <mergeCell ref="B144:F144"/>
    <mergeCell ref="B146:F146"/>
    <mergeCell ref="A137:G137"/>
    <mergeCell ref="A139:G139"/>
    <mergeCell ref="B141:F141"/>
    <mergeCell ref="B142:F142"/>
    <mergeCell ref="B143:F143"/>
    <mergeCell ref="F136:G136"/>
    <mergeCell ref="B126:F126"/>
    <mergeCell ref="A121:G121"/>
    <mergeCell ref="B123:F123"/>
    <mergeCell ref="B124:F124"/>
    <mergeCell ref="B125:F125"/>
    <mergeCell ref="B109:F109"/>
    <mergeCell ref="A112:G112"/>
    <mergeCell ref="B115:F115"/>
    <mergeCell ref="B132:F132"/>
    <mergeCell ref="B108:F108"/>
    <mergeCell ref="B116:F116"/>
    <mergeCell ref="B117:F117"/>
    <mergeCell ref="B118:F118"/>
    <mergeCell ref="B114:F114"/>
    <mergeCell ref="A102:G102"/>
    <mergeCell ref="A104:G104"/>
    <mergeCell ref="B106:F106"/>
    <mergeCell ref="B107:F107"/>
    <mergeCell ref="B96:F96"/>
    <mergeCell ref="B97:F97"/>
    <mergeCell ref="B98:F98"/>
    <mergeCell ref="B99:F99"/>
    <mergeCell ref="B89:F89"/>
    <mergeCell ref="B90:F90"/>
    <mergeCell ref="B91:F91"/>
    <mergeCell ref="B92:F92"/>
    <mergeCell ref="B94:F94"/>
    <mergeCell ref="B54:F54"/>
    <mergeCell ref="B56:F56"/>
    <mergeCell ref="B57:F57"/>
    <mergeCell ref="B58:F58"/>
    <mergeCell ref="B71:F71"/>
    <mergeCell ref="B49:F49"/>
    <mergeCell ref="B50:F50"/>
    <mergeCell ref="B52:F52"/>
    <mergeCell ref="B70:F70"/>
    <mergeCell ref="B65:F65"/>
    <mergeCell ref="B66:F66"/>
    <mergeCell ref="B67:F67"/>
    <mergeCell ref="B68:F68"/>
    <mergeCell ref="B69:F69"/>
    <mergeCell ref="B61:F61"/>
    <mergeCell ref="B62:F62"/>
    <mergeCell ref="B64:F64"/>
    <mergeCell ref="A44:C44"/>
    <mergeCell ref="E44:G44"/>
    <mergeCell ref="B59:F59"/>
    <mergeCell ref="B60:F60"/>
    <mergeCell ref="B51:F51"/>
    <mergeCell ref="B21:F21"/>
    <mergeCell ref="B22:F22"/>
    <mergeCell ref="B23:F23"/>
    <mergeCell ref="B24:F24"/>
    <mergeCell ref="B25:F25"/>
    <mergeCell ref="B26:F26"/>
    <mergeCell ref="B28:F28"/>
    <mergeCell ref="A45:G45"/>
    <mergeCell ref="A47:G47"/>
    <mergeCell ref="B42:F42"/>
    <mergeCell ref="B39:F39"/>
    <mergeCell ref="B40:F40"/>
    <mergeCell ref="B41:F41"/>
    <mergeCell ref="A30:G30"/>
    <mergeCell ref="A31:G31"/>
    <mergeCell ref="B33:F33"/>
    <mergeCell ref="B34:F34"/>
    <mergeCell ref="B38:F38"/>
    <mergeCell ref="B53:F53"/>
    <mergeCell ref="B35:F35"/>
    <mergeCell ref="B36:F36"/>
    <mergeCell ref="B37:F37"/>
    <mergeCell ref="B5:F5"/>
    <mergeCell ref="B6:F6"/>
    <mergeCell ref="B7:F7"/>
    <mergeCell ref="B8:F8"/>
    <mergeCell ref="B9:F9"/>
    <mergeCell ref="B10:F10"/>
    <mergeCell ref="B11:F11"/>
    <mergeCell ref="B12:F12"/>
    <mergeCell ref="B27:F27"/>
    <mergeCell ref="B29:F29"/>
    <mergeCell ref="A1:G1"/>
    <mergeCell ref="B13:F13"/>
    <mergeCell ref="B14:F14"/>
    <mergeCell ref="B15:F15"/>
    <mergeCell ref="B16:F16"/>
    <mergeCell ref="B17:F17"/>
    <mergeCell ref="B18:F18"/>
    <mergeCell ref="B19:F19"/>
    <mergeCell ref="B20:F20"/>
    <mergeCell ref="A3:G3"/>
    <mergeCell ref="B192:F192"/>
    <mergeCell ref="B193:F193"/>
    <mergeCell ref="B188:F188"/>
    <mergeCell ref="B189:F189"/>
    <mergeCell ref="B178:F178"/>
    <mergeCell ref="B179:F179"/>
    <mergeCell ref="A181:G181"/>
    <mergeCell ref="B182:F182"/>
    <mergeCell ref="B183:F183"/>
    <mergeCell ref="B184:F184"/>
    <mergeCell ref="B185:F185"/>
    <mergeCell ref="B186:F186"/>
    <mergeCell ref="B187:F187"/>
    <mergeCell ref="B191:F191"/>
    <mergeCell ref="A175:G175"/>
    <mergeCell ref="B176:F176"/>
    <mergeCell ref="B177:F177"/>
    <mergeCell ref="B55:F55"/>
    <mergeCell ref="B63:F63"/>
    <mergeCell ref="B93:F93"/>
    <mergeCell ref="A151:G151"/>
    <mergeCell ref="A72:G72"/>
    <mergeCell ref="A73:G73"/>
    <mergeCell ref="A75:G75"/>
    <mergeCell ref="B77:F77"/>
    <mergeCell ref="B78:F78"/>
    <mergeCell ref="B80:F80"/>
    <mergeCell ref="B79:F79"/>
    <mergeCell ref="B85:F85"/>
    <mergeCell ref="B86:F86"/>
    <mergeCell ref="B87:F87"/>
    <mergeCell ref="B88:F88"/>
    <mergeCell ref="B81:F81"/>
    <mergeCell ref="B82:F82"/>
    <mergeCell ref="B83:F83"/>
    <mergeCell ref="B84:F84"/>
    <mergeCell ref="B100:F100"/>
    <mergeCell ref="B95:F95"/>
  </mergeCells>
  <pageMargins left="0.25" right="0.25" top="0.75" bottom="0.75" header="0.3" footer="0.3"/>
  <pageSetup fitToHeight="0" orientation="portrait" r:id="rId1"/>
  <headerFooter>
    <oddHeader xml:space="preserve">&amp;L&amp;"-,Bold"&amp;16&amp;K04-045Town of Pomona Park&amp;C&amp;"-,Bold"&amp;16&amp;K04-045Approved Budget&amp;R&amp;"-,Bold"&amp;16&amp;K04-045FY 2025-2026
</oddHeader>
    <oddFooter>&amp;CPage &amp;P of &amp;N</oddFooter>
  </headerFooter>
  <rowBreaks count="4" manualBreakCount="4">
    <brk id="71" max="16383" man="1"/>
    <brk id="100" max="16383" man="1"/>
    <brk id="135" max="16383" man="1"/>
    <brk id="1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B100-30A9-49DD-9BF1-8A2D98F662D4}">
  <sheetPr>
    <tabColor theme="9" tint="0.39997558519241921"/>
    <pageSetUpPr fitToPage="1"/>
  </sheetPr>
  <dimension ref="A1:G33"/>
  <sheetViews>
    <sheetView view="pageLayout" topLeftCell="B5" zoomScaleNormal="100" workbookViewId="0">
      <selection activeCell="G22" sqref="G22"/>
    </sheetView>
  </sheetViews>
  <sheetFormatPr defaultRowHeight="14.4" x14ac:dyDescent="0.3"/>
  <cols>
    <col min="6" max="6" width="35.77734375" customWidth="1"/>
    <col min="7" max="7" width="14.109375" customWidth="1"/>
  </cols>
  <sheetData>
    <row r="1" spans="1:7" ht="21" x14ac:dyDescent="0.4">
      <c r="A1" s="133" t="s">
        <v>12</v>
      </c>
      <c r="B1" s="133"/>
      <c r="C1" s="133"/>
      <c r="D1" s="7"/>
      <c r="E1" s="134" t="s">
        <v>129</v>
      </c>
      <c r="F1" s="134"/>
      <c r="G1" s="134"/>
    </row>
    <row r="2" spans="1:7" ht="15.6" x14ac:dyDescent="0.3">
      <c r="A2" s="3"/>
      <c r="B2" s="1"/>
      <c r="E2" s="23"/>
      <c r="F2" s="135" t="s">
        <v>134</v>
      </c>
      <c r="G2" s="135"/>
    </row>
    <row r="3" spans="1:7" ht="21" x14ac:dyDescent="0.4">
      <c r="A3" s="136" t="s">
        <v>84</v>
      </c>
      <c r="B3" s="137"/>
      <c r="C3" s="137"/>
      <c r="D3" s="137"/>
      <c r="E3" s="137"/>
      <c r="F3" s="137"/>
      <c r="G3" s="138"/>
    </row>
    <row r="4" spans="1:7" ht="7.2" customHeight="1" x14ac:dyDescent="0.3">
      <c r="A4" s="27"/>
      <c r="B4" s="18"/>
      <c r="C4" s="18"/>
      <c r="D4" s="18"/>
      <c r="E4" s="18"/>
      <c r="F4" s="18"/>
      <c r="G4" s="28"/>
    </row>
    <row r="5" spans="1:7" ht="21" x14ac:dyDescent="0.4">
      <c r="A5" s="127" t="s">
        <v>90</v>
      </c>
      <c r="B5" s="128"/>
      <c r="C5" s="128"/>
      <c r="D5" s="128"/>
      <c r="E5" s="128"/>
      <c r="F5" s="128"/>
      <c r="G5" s="129"/>
    </row>
    <row r="6" spans="1:7" ht="7.2" customHeight="1" x14ac:dyDescent="0.4">
      <c r="A6" s="9"/>
      <c r="B6" s="11"/>
      <c r="C6" s="11"/>
      <c r="D6" s="11"/>
      <c r="E6" s="11"/>
      <c r="F6" s="11"/>
      <c r="G6" s="10"/>
    </row>
    <row r="7" spans="1:7" ht="28.2" customHeight="1" x14ac:dyDescent="0.3">
      <c r="A7" s="24" t="s">
        <v>17</v>
      </c>
      <c r="B7" s="124" t="s">
        <v>16</v>
      </c>
      <c r="C7" s="125"/>
      <c r="D7" s="125"/>
      <c r="E7" s="125"/>
      <c r="F7" s="126"/>
      <c r="G7" s="25" t="s">
        <v>132</v>
      </c>
    </row>
    <row r="8" spans="1:7" x14ac:dyDescent="0.3">
      <c r="A8" s="21">
        <v>347.4</v>
      </c>
      <c r="B8" s="119" t="s">
        <v>85</v>
      </c>
      <c r="C8" s="119"/>
      <c r="D8" s="119"/>
      <c r="E8" s="119"/>
      <c r="F8" s="119"/>
      <c r="G8" s="20">
        <v>1740</v>
      </c>
    </row>
    <row r="9" spans="1:7" x14ac:dyDescent="0.3">
      <c r="A9" s="19">
        <v>349.10399999999998</v>
      </c>
      <c r="B9" s="119" t="s">
        <v>86</v>
      </c>
      <c r="C9" s="119"/>
      <c r="D9" s="119"/>
      <c r="E9" s="119"/>
      <c r="F9" s="119"/>
      <c r="G9" s="20">
        <v>7200</v>
      </c>
    </row>
    <row r="10" spans="1:7" x14ac:dyDescent="0.3">
      <c r="A10" s="21">
        <v>366</v>
      </c>
      <c r="B10" s="119" t="s">
        <v>87</v>
      </c>
      <c r="C10" s="119"/>
      <c r="D10" s="119"/>
      <c r="E10" s="119"/>
      <c r="F10" s="119"/>
      <c r="G10" s="20">
        <v>0</v>
      </c>
    </row>
    <row r="11" spans="1:7" x14ac:dyDescent="0.3">
      <c r="A11" s="21">
        <v>382.5</v>
      </c>
      <c r="B11" s="102" t="s">
        <v>102</v>
      </c>
      <c r="C11" s="103"/>
      <c r="D11" s="103"/>
      <c r="E11" s="103"/>
      <c r="F11" s="104"/>
      <c r="G11" s="20">
        <v>11338.46</v>
      </c>
    </row>
    <row r="12" spans="1:7" x14ac:dyDescent="0.3">
      <c r="A12" s="14"/>
      <c r="B12" s="130"/>
      <c r="C12" s="131"/>
      <c r="D12" s="131"/>
      <c r="E12" s="131"/>
      <c r="F12" s="132"/>
      <c r="G12" s="6"/>
    </row>
    <row r="13" spans="1:7" x14ac:dyDescent="0.3">
      <c r="A13" s="26"/>
      <c r="B13" s="120" t="s">
        <v>91</v>
      </c>
      <c r="C13" s="121"/>
      <c r="D13" s="121"/>
      <c r="E13" s="121"/>
      <c r="F13" s="122"/>
      <c r="G13" s="82">
        <f>SUM(G8:G11)</f>
        <v>20278.46</v>
      </c>
    </row>
    <row r="14" spans="1:7" ht="7.8" customHeight="1" x14ac:dyDescent="0.3"/>
    <row r="15" spans="1:7" ht="6.6" customHeight="1" x14ac:dyDescent="0.3">
      <c r="A15" s="2"/>
    </row>
    <row r="16" spans="1:7" ht="7.2" customHeight="1" x14ac:dyDescent="0.3">
      <c r="A16" s="81"/>
      <c r="B16" s="32"/>
      <c r="C16" s="32"/>
      <c r="D16" s="32"/>
      <c r="E16" s="32"/>
      <c r="F16" s="32"/>
      <c r="G16" s="33"/>
    </row>
    <row r="17" spans="1:7" ht="17.399999999999999" customHeight="1" x14ac:dyDescent="0.4">
      <c r="A17" s="127" t="s">
        <v>77</v>
      </c>
      <c r="B17" s="128"/>
      <c r="C17" s="128"/>
      <c r="D17" s="128"/>
      <c r="E17" s="128"/>
      <c r="F17" s="128"/>
      <c r="G17" s="129"/>
    </row>
    <row r="18" spans="1:7" ht="7.8" customHeight="1" x14ac:dyDescent="0.4">
      <c r="A18" s="9"/>
      <c r="B18" s="11"/>
      <c r="C18" s="11"/>
      <c r="D18" s="11"/>
      <c r="E18" s="11"/>
      <c r="F18" s="11"/>
      <c r="G18" s="10"/>
    </row>
    <row r="19" spans="1:7" ht="28.8" x14ac:dyDescent="0.3">
      <c r="A19" s="24" t="s">
        <v>17</v>
      </c>
      <c r="B19" s="124" t="s">
        <v>16</v>
      </c>
      <c r="C19" s="125"/>
      <c r="D19" s="125"/>
      <c r="E19" s="125"/>
      <c r="F19" s="126"/>
      <c r="G19" s="25" t="s">
        <v>132</v>
      </c>
    </row>
    <row r="20" spans="1:7" x14ac:dyDescent="0.3">
      <c r="A20" s="21">
        <v>574.48099999999999</v>
      </c>
      <c r="B20" s="119" t="s">
        <v>80</v>
      </c>
      <c r="C20" s="119"/>
      <c r="D20" s="119"/>
      <c r="E20" s="119"/>
      <c r="F20" s="119"/>
      <c r="G20" s="20">
        <v>3475</v>
      </c>
    </row>
    <row r="21" spans="1:7" x14ac:dyDescent="0.3">
      <c r="A21" s="21">
        <v>574.52099999999996</v>
      </c>
      <c r="B21" s="119" t="s">
        <v>7</v>
      </c>
      <c r="C21" s="119"/>
      <c r="D21" s="119"/>
      <c r="E21" s="119"/>
      <c r="F21" s="119"/>
      <c r="G21" s="20">
        <v>9100</v>
      </c>
    </row>
    <row r="22" spans="1:7" ht="7.8" customHeight="1" x14ac:dyDescent="0.3">
      <c r="A22" s="21"/>
      <c r="B22" s="119"/>
      <c r="C22" s="119"/>
      <c r="D22" s="119"/>
      <c r="E22" s="119"/>
      <c r="F22" s="119"/>
      <c r="G22" s="20"/>
    </row>
    <row r="23" spans="1:7" x14ac:dyDescent="0.3">
      <c r="A23" s="26"/>
      <c r="B23" s="120" t="s">
        <v>135</v>
      </c>
      <c r="C23" s="121"/>
      <c r="D23" s="121"/>
      <c r="E23" s="121"/>
      <c r="F23" s="122"/>
      <c r="G23" s="82">
        <f>SUM(G20:G21)</f>
        <v>12575</v>
      </c>
    </row>
    <row r="24" spans="1:7" ht="7.2" customHeight="1" x14ac:dyDescent="0.3"/>
    <row r="25" spans="1:7" x14ac:dyDescent="0.3">
      <c r="A25" s="29"/>
      <c r="B25" s="123" t="s">
        <v>88</v>
      </c>
      <c r="C25" s="123"/>
      <c r="D25" s="123"/>
      <c r="E25" s="123"/>
      <c r="F25" s="123"/>
      <c r="G25" s="83">
        <f>SUM(G8:G11)</f>
        <v>20278.46</v>
      </c>
    </row>
    <row r="26" spans="1:7" x14ac:dyDescent="0.3">
      <c r="A26" s="29"/>
      <c r="B26" s="123" t="s">
        <v>89</v>
      </c>
      <c r="C26" s="123"/>
      <c r="D26" s="123"/>
      <c r="E26" s="123"/>
      <c r="F26" s="123"/>
      <c r="G26" s="83">
        <f>SUM(G20:G21)</f>
        <v>12575</v>
      </c>
    </row>
    <row r="31" spans="1:7" ht="7.8" customHeight="1" x14ac:dyDescent="0.3"/>
    <row r="33" ht="6" customHeight="1" x14ac:dyDescent="0.3"/>
  </sheetData>
  <mergeCells count="20">
    <mergeCell ref="B7:F7"/>
    <mergeCell ref="A1:C1"/>
    <mergeCell ref="E1:G1"/>
    <mergeCell ref="F2:G2"/>
    <mergeCell ref="A3:G3"/>
    <mergeCell ref="A5:G5"/>
    <mergeCell ref="B8:F8"/>
    <mergeCell ref="B9:F9"/>
    <mergeCell ref="B10:F10"/>
    <mergeCell ref="B11:F11"/>
    <mergeCell ref="B20:F20"/>
    <mergeCell ref="B19:F19"/>
    <mergeCell ref="A17:G17"/>
    <mergeCell ref="B12:F12"/>
    <mergeCell ref="B13:F13"/>
    <mergeCell ref="B21:F21"/>
    <mergeCell ref="B22:F22"/>
    <mergeCell ref="B23:F23"/>
    <mergeCell ref="B25:F25"/>
    <mergeCell ref="B26:F26"/>
  </mergeCells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A6F5-E8FF-4E77-8625-C30ED743CB21}">
  <sheetPr>
    <tabColor theme="7" tint="0.39997558519241921"/>
    <pageSetUpPr fitToPage="1"/>
  </sheetPr>
  <dimension ref="A1:G28"/>
  <sheetViews>
    <sheetView view="pageLayout" topLeftCell="C14" zoomScaleNormal="100" workbookViewId="0">
      <selection activeCell="A18" sqref="A18:G24"/>
    </sheetView>
  </sheetViews>
  <sheetFormatPr defaultRowHeight="14.4" x14ac:dyDescent="0.3"/>
  <cols>
    <col min="6" max="6" width="33.21875" customWidth="1"/>
    <col min="7" max="7" width="14.33203125" customWidth="1"/>
  </cols>
  <sheetData>
    <row r="1" spans="1:7" ht="21" x14ac:dyDescent="0.4">
      <c r="A1" s="148" t="s">
        <v>12</v>
      </c>
      <c r="B1" s="148"/>
      <c r="C1" s="148"/>
      <c r="D1" s="57"/>
      <c r="E1" s="149" t="s">
        <v>129</v>
      </c>
      <c r="F1" s="149"/>
      <c r="G1" s="149"/>
    </row>
    <row r="2" spans="1:7" ht="15.6" x14ac:dyDescent="0.3">
      <c r="A2" s="58"/>
      <c r="B2" s="59"/>
      <c r="C2" s="60"/>
      <c r="D2" s="60"/>
      <c r="E2" s="60"/>
      <c r="F2" s="61"/>
      <c r="G2" s="61" t="s">
        <v>134</v>
      </c>
    </row>
    <row r="3" spans="1:7" ht="15.6" x14ac:dyDescent="0.3">
      <c r="A3" s="44"/>
      <c r="B3" s="45"/>
      <c r="C3" s="46"/>
      <c r="D3" s="46"/>
      <c r="E3" s="46"/>
      <c r="F3" s="150"/>
      <c r="G3" s="150"/>
    </row>
    <row r="4" spans="1:7" ht="21" x14ac:dyDescent="0.4">
      <c r="A4" s="151" t="s">
        <v>99</v>
      </c>
      <c r="B4" s="152"/>
      <c r="C4" s="152"/>
      <c r="D4" s="152"/>
      <c r="E4" s="152"/>
      <c r="F4" s="152"/>
      <c r="G4" s="153"/>
    </row>
    <row r="5" spans="1:7" ht="7.2" customHeight="1" x14ac:dyDescent="0.3">
      <c r="A5" s="27"/>
      <c r="B5" s="18"/>
      <c r="C5" s="18"/>
      <c r="D5" s="18"/>
      <c r="E5" s="18"/>
      <c r="F5" s="18"/>
      <c r="G5" s="28"/>
    </row>
    <row r="6" spans="1:7" ht="21" customHeight="1" x14ac:dyDescent="0.4">
      <c r="A6" s="145" t="s">
        <v>95</v>
      </c>
      <c r="B6" s="146"/>
      <c r="C6" s="146"/>
      <c r="D6" s="146"/>
      <c r="E6" s="146"/>
      <c r="F6" s="146"/>
      <c r="G6" s="147"/>
    </row>
    <row r="7" spans="1:7" ht="6.6" customHeight="1" x14ac:dyDescent="0.4">
      <c r="A7" s="9"/>
      <c r="B7" s="11"/>
      <c r="C7" s="11"/>
      <c r="D7" s="11"/>
      <c r="E7" s="11"/>
      <c r="F7" s="11"/>
      <c r="G7" s="10"/>
    </row>
    <row r="8" spans="1:7" ht="28.8" x14ac:dyDescent="0.3">
      <c r="A8" s="62" t="s">
        <v>17</v>
      </c>
      <c r="B8" s="142" t="s">
        <v>16</v>
      </c>
      <c r="C8" s="143"/>
      <c r="D8" s="143"/>
      <c r="E8" s="143"/>
      <c r="F8" s="144"/>
      <c r="G8" s="63" t="s">
        <v>132</v>
      </c>
    </row>
    <row r="9" spans="1:7" x14ac:dyDescent="0.3">
      <c r="A9" s="21">
        <v>312.60199999999998</v>
      </c>
      <c r="B9" s="119" t="s">
        <v>100</v>
      </c>
      <c r="C9" s="119"/>
      <c r="D9" s="119"/>
      <c r="E9" s="119"/>
      <c r="F9" s="119"/>
      <c r="G9" s="20">
        <v>81000</v>
      </c>
    </row>
    <row r="10" spans="1:7" x14ac:dyDescent="0.3">
      <c r="A10" s="21">
        <v>382.6</v>
      </c>
      <c r="B10" s="119" t="s">
        <v>102</v>
      </c>
      <c r="C10" s="119"/>
      <c r="D10" s="119"/>
      <c r="E10" s="119"/>
      <c r="F10" s="119"/>
      <c r="G10" s="20">
        <v>443345.26</v>
      </c>
    </row>
    <row r="11" spans="1:7" x14ac:dyDescent="0.3">
      <c r="A11" s="14"/>
      <c r="B11" s="130"/>
      <c r="C11" s="131"/>
      <c r="D11" s="131"/>
      <c r="E11" s="131"/>
      <c r="F11" s="132"/>
      <c r="G11" s="6"/>
    </row>
    <row r="12" spans="1:7" x14ac:dyDescent="0.3">
      <c r="A12" s="64"/>
      <c r="B12" s="139" t="s">
        <v>91</v>
      </c>
      <c r="C12" s="140"/>
      <c r="D12" s="140"/>
      <c r="E12" s="140"/>
      <c r="F12" s="141"/>
      <c r="G12" s="91">
        <f>SUM(G9:G10)</f>
        <v>524345.26</v>
      </c>
    </row>
    <row r="15" spans="1:7" ht="21" x14ac:dyDescent="0.4">
      <c r="A15" s="145" t="s">
        <v>97</v>
      </c>
      <c r="B15" s="146"/>
      <c r="C15" s="146"/>
      <c r="D15" s="146"/>
      <c r="E15" s="146"/>
      <c r="F15" s="146"/>
      <c r="G15" s="147"/>
    </row>
    <row r="16" spans="1:7" ht="7.2" customHeight="1" x14ac:dyDescent="0.4">
      <c r="A16" s="9"/>
      <c r="B16" s="11"/>
      <c r="C16" s="11"/>
      <c r="D16" s="11"/>
      <c r="E16" s="11"/>
      <c r="F16" s="11"/>
      <c r="G16" s="10"/>
    </row>
    <row r="17" spans="1:7" ht="28.8" x14ac:dyDescent="0.3">
      <c r="A17" s="62" t="s">
        <v>17</v>
      </c>
      <c r="B17" s="142" t="s">
        <v>16</v>
      </c>
      <c r="C17" s="143"/>
      <c r="D17" s="143"/>
      <c r="E17" s="143"/>
      <c r="F17" s="144"/>
      <c r="G17" s="63" t="s">
        <v>132</v>
      </c>
    </row>
    <row r="18" spans="1:7" x14ac:dyDescent="0.3">
      <c r="A18" s="80">
        <v>511.64</v>
      </c>
      <c r="B18" s="119" t="s">
        <v>115</v>
      </c>
      <c r="C18" s="119"/>
      <c r="D18" s="119"/>
      <c r="E18" s="119"/>
      <c r="F18" s="119"/>
      <c r="G18" s="85">
        <v>26000</v>
      </c>
    </row>
    <row r="19" spans="1:7" x14ac:dyDescent="0.3">
      <c r="A19" s="80">
        <v>513.64</v>
      </c>
      <c r="B19" s="119" t="s">
        <v>115</v>
      </c>
      <c r="C19" s="119"/>
      <c r="D19" s="119"/>
      <c r="E19" s="119"/>
      <c r="F19" s="119"/>
      <c r="G19" s="85">
        <v>30000</v>
      </c>
    </row>
    <row r="20" spans="1:7" x14ac:dyDescent="0.3">
      <c r="A20" s="80">
        <v>522.64</v>
      </c>
      <c r="B20" s="119" t="s">
        <v>115</v>
      </c>
      <c r="C20" s="119"/>
      <c r="D20" s="119"/>
      <c r="E20" s="119"/>
      <c r="F20" s="119"/>
      <c r="G20" s="85">
        <v>65000</v>
      </c>
    </row>
    <row r="21" spans="1:7" x14ac:dyDescent="0.3">
      <c r="A21" s="21">
        <v>541.63</v>
      </c>
      <c r="B21" s="119" t="s">
        <v>116</v>
      </c>
      <c r="C21" s="119"/>
      <c r="D21" s="119"/>
      <c r="E21" s="119"/>
      <c r="F21" s="119"/>
      <c r="G21" s="86">
        <v>26000</v>
      </c>
    </row>
    <row r="22" spans="1:7" x14ac:dyDescent="0.3">
      <c r="A22" s="21">
        <v>541.64</v>
      </c>
      <c r="B22" s="119" t="s">
        <v>115</v>
      </c>
      <c r="C22" s="119"/>
      <c r="D22" s="119"/>
      <c r="E22" s="119"/>
      <c r="F22" s="119"/>
      <c r="G22" s="86">
        <v>21200</v>
      </c>
    </row>
    <row r="23" spans="1:7" x14ac:dyDescent="0.3">
      <c r="A23" s="21">
        <v>575.63</v>
      </c>
      <c r="B23" s="119" t="s">
        <v>116</v>
      </c>
      <c r="C23" s="119"/>
      <c r="D23" s="119"/>
      <c r="E23" s="119"/>
      <c r="F23" s="119"/>
      <c r="G23" s="86">
        <v>30000</v>
      </c>
    </row>
    <row r="24" spans="1:7" x14ac:dyDescent="0.3">
      <c r="A24" s="21">
        <v>575.64</v>
      </c>
      <c r="B24" s="119" t="s">
        <v>115</v>
      </c>
      <c r="C24" s="119"/>
      <c r="D24" s="119"/>
      <c r="E24" s="119"/>
      <c r="F24" s="119"/>
      <c r="G24" s="86">
        <v>63000</v>
      </c>
    </row>
    <row r="25" spans="1:7" x14ac:dyDescent="0.3">
      <c r="A25" s="64"/>
      <c r="B25" s="139" t="s">
        <v>135</v>
      </c>
      <c r="C25" s="140"/>
      <c r="D25" s="140"/>
      <c r="E25" s="140"/>
      <c r="F25" s="141"/>
      <c r="G25" s="91">
        <f>SUM(G18:G24)</f>
        <v>261200</v>
      </c>
    </row>
    <row r="27" spans="1:7" x14ac:dyDescent="0.3">
      <c r="A27" s="29"/>
      <c r="B27" s="123" t="s">
        <v>118</v>
      </c>
      <c r="C27" s="123"/>
      <c r="D27" s="123"/>
      <c r="E27" s="123"/>
      <c r="F27" s="123"/>
      <c r="G27" s="83">
        <f>SUM(G9:G11)</f>
        <v>524345.26</v>
      </c>
    </row>
    <row r="28" spans="1:7" x14ac:dyDescent="0.3">
      <c r="A28" s="29"/>
      <c r="B28" s="123" t="s">
        <v>119</v>
      </c>
      <c r="C28" s="123"/>
      <c r="D28" s="123"/>
      <c r="E28" s="123"/>
      <c r="F28" s="123"/>
      <c r="G28" s="83">
        <f>SUM(G18:G24)</f>
        <v>261200</v>
      </c>
    </row>
  </sheetData>
  <mergeCells count="22">
    <mergeCell ref="A1:C1"/>
    <mergeCell ref="E1:G1"/>
    <mergeCell ref="F3:G3"/>
    <mergeCell ref="A4:G4"/>
    <mergeCell ref="A6:G6"/>
    <mergeCell ref="B17:F17"/>
    <mergeCell ref="B18:F18"/>
    <mergeCell ref="B19:F19"/>
    <mergeCell ref="B20:F20"/>
    <mergeCell ref="B8:F8"/>
    <mergeCell ref="B9:F9"/>
    <mergeCell ref="B10:F10"/>
    <mergeCell ref="B11:F11"/>
    <mergeCell ref="B12:F12"/>
    <mergeCell ref="A15:G15"/>
    <mergeCell ref="B21:F21"/>
    <mergeCell ref="B27:F27"/>
    <mergeCell ref="B28:F28"/>
    <mergeCell ref="B22:F22"/>
    <mergeCell ref="B23:F23"/>
    <mergeCell ref="B24:F24"/>
    <mergeCell ref="B25:F25"/>
  </mergeCells>
  <pageMargins left="0.7" right="0.7" top="0.75" bottom="0.7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4DAE-6EF6-4A1B-B113-81130CEEDD72}">
  <sheetPr>
    <tabColor theme="2" tint="-0.749992370372631"/>
    <pageSetUpPr fitToPage="1"/>
  </sheetPr>
  <dimension ref="A1:G24"/>
  <sheetViews>
    <sheetView view="pageLayout" topLeftCell="B9" zoomScaleNormal="100" workbookViewId="0">
      <selection activeCell="A18" sqref="A18:G19"/>
    </sheetView>
  </sheetViews>
  <sheetFormatPr defaultRowHeight="14.4" x14ac:dyDescent="0.3"/>
  <cols>
    <col min="6" max="6" width="33.21875" customWidth="1"/>
    <col min="7" max="7" width="14.33203125" customWidth="1"/>
  </cols>
  <sheetData>
    <row r="1" spans="1:7" ht="21" x14ac:dyDescent="0.4">
      <c r="A1" s="154" t="s">
        <v>12</v>
      </c>
      <c r="B1" s="154"/>
      <c r="C1" s="154"/>
      <c r="D1" s="65"/>
      <c r="E1" s="155" t="s">
        <v>129</v>
      </c>
      <c r="F1" s="155"/>
      <c r="G1" s="155"/>
    </row>
    <row r="2" spans="1:7" ht="15.6" x14ac:dyDescent="0.3">
      <c r="A2" s="66"/>
      <c r="B2" s="67"/>
      <c r="C2" s="68"/>
      <c r="D2" s="68"/>
      <c r="E2" s="68"/>
      <c r="F2" s="69"/>
      <c r="G2" s="69" t="s">
        <v>134</v>
      </c>
    </row>
    <row r="3" spans="1:7" ht="15.6" x14ac:dyDescent="0.3">
      <c r="A3" s="44"/>
      <c r="B3" s="45"/>
      <c r="C3" s="46"/>
      <c r="D3" s="46"/>
      <c r="E3" s="46"/>
      <c r="F3" s="150"/>
      <c r="G3" s="150"/>
    </row>
    <row r="4" spans="1:7" ht="21" x14ac:dyDescent="0.4">
      <c r="A4" s="156" t="s">
        <v>123</v>
      </c>
      <c r="B4" s="157"/>
      <c r="C4" s="157"/>
      <c r="D4" s="157"/>
      <c r="E4" s="157"/>
      <c r="F4" s="157"/>
      <c r="G4" s="158"/>
    </row>
    <row r="5" spans="1:7" ht="7.2" customHeight="1" x14ac:dyDescent="0.3">
      <c r="A5" s="27"/>
      <c r="B5" s="18"/>
      <c r="C5" s="18"/>
      <c r="D5" s="18"/>
      <c r="E5" s="18"/>
      <c r="F5" s="18"/>
      <c r="G5" s="28"/>
    </row>
    <row r="6" spans="1:7" ht="21" customHeight="1" x14ac:dyDescent="0.4">
      <c r="A6" s="159" t="s">
        <v>95</v>
      </c>
      <c r="B6" s="160"/>
      <c r="C6" s="160"/>
      <c r="D6" s="160"/>
      <c r="E6" s="160"/>
      <c r="F6" s="160"/>
      <c r="G6" s="161"/>
    </row>
    <row r="7" spans="1:7" ht="6.6" customHeight="1" x14ac:dyDescent="0.4">
      <c r="A7" s="9"/>
      <c r="B7" s="11"/>
      <c r="C7" s="11"/>
      <c r="D7" s="11"/>
      <c r="E7" s="11"/>
      <c r="F7" s="11"/>
      <c r="G7" s="10"/>
    </row>
    <row r="8" spans="1:7" ht="28.8" x14ac:dyDescent="0.3">
      <c r="A8" s="53" t="s">
        <v>17</v>
      </c>
      <c r="B8" s="162" t="s">
        <v>16</v>
      </c>
      <c r="C8" s="163"/>
      <c r="D8" s="163"/>
      <c r="E8" s="163"/>
      <c r="F8" s="164"/>
      <c r="G8" s="54" t="s">
        <v>132</v>
      </c>
    </row>
    <row r="9" spans="1:7" x14ac:dyDescent="0.3">
      <c r="A9" s="21">
        <v>312.42</v>
      </c>
      <c r="B9" s="119" t="s">
        <v>40</v>
      </c>
      <c r="C9" s="119"/>
      <c r="D9" s="119"/>
      <c r="E9" s="119"/>
      <c r="F9" s="119"/>
      <c r="G9" s="86">
        <v>18000</v>
      </c>
    </row>
    <row r="10" spans="1:7" x14ac:dyDescent="0.3">
      <c r="A10" s="21">
        <v>312.411</v>
      </c>
      <c r="B10" s="102" t="s">
        <v>103</v>
      </c>
      <c r="C10" s="103"/>
      <c r="D10" s="103"/>
      <c r="E10" s="103"/>
      <c r="F10" s="104"/>
      <c r="G10" s="86">
        <v>23000</v>
      </c>
    </row>
    <row r="11" spans="1:7" x14ac:dyDescent="0.3">
      <c r="A11" s="21">
        <v>382.7</v>
      </c>
      <c r="B11" s="102" t="s">
        <v>102</v>
      </c>
      <c r="C11" s="103"/>
      <c r="D11" s="103"/>
      <c r="E11" s="103"/>
      <c r="F11" s="104"/>
      <c r="G11" s="86">
        <v>115901.26</v>
      </c>
    </row>
    <row r="12" spans="1:7" x14ac:dyDescent="0.3">
      <c r="A12" s="70"/>
      <c r="B12" s="165" t="s">
        <v>91</v>
      </c>
      <c r="C12" s="166"/>
      <c r="D12" s="166"/>
      <c r="E12" s="166"/>
      <c r="F12" s="167"/>
      <c r="G12" s="71">
        <f>SUM(G9:G11)</f>
        <v>156901.26</v>
      </c>
    </row>
    <row r="15" spans="1:7" ht="21" x14ac:dyDescent="0.4">
      <c r="A15" s="159" t="s">
        <v>97</v>
      </c>
      <c r="B15" s="160"/>
      <c r="C15" s="160"/>
      <c r="D15" s="160"/>
      <c r="E15" s="160"/>
      <c r="F15" s="160"/>
      <c r="G15" s="161"/>
    </row>
    <row r="16" spans="1:7" ht="7.2" customHeight="1" x14ac:dyDescent="0.4">
      <c r="A16" s="9"/>
      <c r="B16" s="11"/>
      <c r="C16" s="11"/>
      <c r="D16" s="11"/>
      <c r="E16" s="11"/>
      <c r="F16" s="11"/>
      <c r="G16" s="10"/>
    </row>
    <row r="17" spans="1:7" ht="28.8" x14ac:dyDescent="0.3">
      <c r="A17" s="53" t="s">
        <v>17</v>
      </c>
      <c r="B17" s="162" t="s">
        <v>16</v>
      </c>
      <c r="C17" s="163"/>
      <c r="D17" s="163"/>
      <c r="E17" s="163"/>
      <c r="F17" s="164"/>
      <c r="G17" s="54" t="s">
        <v>132</v>
      </c>
    </row>
    <row r="18" spans="1:7" x14ac:dyDescent="0.3">
      <c r="A18" s="21">
        <v>541.63</v>
      </c>
      <c r="B18" s="119" t="s">
        <v>122</v>
      </c>
      <c r="C18" s="119"/>
      <c r="D18" s="119"/>
      <c r="E18" s="119"/>
      <c r="F18" s="119"/>
      <c r="G18" s="86">
        <v>50000</v>
      </c>
    </row>
    <row r="19" spans="1:7" x14ac:dyDescent="0.3">
      <c r="A19" s="21">
        <v>541.53</v>
      </c>
      <c r="B19" s="119" t="s">
        <v>113</v>
      </c>
      <c r="C19" s="119"/>
      <c r="D19" s="119"/>
      <c r="E19" s="119"/>
      <c r="F19" s="119"/>
      <c r="G19" s="86">
        <v>5000</v>
      </c>
    </row>
    <row r="20" spans="1:7" x14ac:dyDescent="0.3">
      <c r="A20" s="21"/>
      <c r="B20" s="119"/>
      <c r="C20" s="119"/>
      <c r="D20" s="119"/>
      <c r="E20" s="119"/>
      <c r="F20" s="119"/>
      <c r="G20" s="20"/>
    </row>
    <row r="21" spans="1:7" x14ac:dyDescent="0.3">
      <c r="A21" s="70"/>
      <c r="B21" s="165" t="s">
        <v>135</v>
      </c>
      <c r="C21" s="166"/>
      <c r="D21" s="166"/>
      <c r="E21" s="166"/>
      <c r="F21" s="167"/>
      <c r="G21" s="71">
        <f>SUM(G18:G20)</f>
        <v>55000</v>
      </c>
    </row>
    <row r="23" spans="1:7" x14ac:dyDescent="0.3">
      <c r="A23" s="29"/>
      <c r="B23" s="123" t="s">
        <v>120</v>
      </c>
      <c r="C23" s="123"/>
      <c r="D23" s="123"/>
      <c r="E23" s="123"/>
      <c r="F23" s="123"/>
      <c r="G23" s="83">
        <f>SUM(G9:G11)</f>
        <v>156901.26</v>
      </c>
    </row>
    <row r="24" spans="1:7" x14ac:dyDescent="0.3">
      <c r="A24" s="29"/>
      <c r="B24" s="123" t="s">
        <v>121</v>
      </c>
      <c r="C24" s="123"/>
      <c r="D24" s="123"/>
      <c r="E24" s="123"/>
      <c r="F24" s="123"/>
      <c r="G24" s="83">
        <f>SUM(G15:G20)</f>
        <v>55000</v>
      </c>
    </row>
  </sheetData>
  <mergeCells count="18">
    <mergeCell ref="A15:G15"/>
    <mergeCell ref="B17:F17"/>
    <mergeCell ref="B23:F23"/>
    <mergeCell ref="B24:F24"/>
    <mergeCell ref="B8:F8"/>
    <mergeCell ref="B18:F18"/>
    <mergeCell ref="B19:F19"/>
    <mergeCell ref="B20:F20"/>
    <mergeCell ref="B21:F21"/>
    <mergeCell ref="B9:F9"/>
    <mergeCell ref="B10:F10"/>
    <mergeCell ref="B11:F11"/>
    <mergeCell ref="B12:F12"/>
    <mergeCell ref="A1:C1"/>
    <mergeCell ref="E1:G1"/>
    <mergeCell ref="F3:G3"/>
    <mergeCell ref="A4:G4"/>
    <mergeCell ref="A6:G6"/>
  </mergeCells>
  <pageMargins left="0.7" right="0.7" top="0.75" bottom="0.7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21E0-A94E-42A3-A201-B66B47D31092}">
  <sheetPr>
    <tabColor theme="5" tint="0.39997558519241921"/>
    <pageSetUpPr fitToPage="1"/>
  </sheetPr>
  <dimension ref="A1:G21"/>
  <sheetViews>
    <sheetView view="pageLayout" topLeftCell="A8" zoomScaleNormal="100" workbookViewId="0">
      <selection activeCell="B22" sqref="B22"/>
    </sheetView>
  </sheetViews>
  <sheetFormatPr defaultRowHeight="14.4" x14ac:dyDescent="0.3"/>
  <cols>
    <col min="6" max="6" width="33.21875" customWidth="1"/>
    <col min="7" max="7" width="14.33203125" customWidth="1"/>
  </cols>
  <sheetData>
    <row r="1" spans="1:7" ht="21" x14ac:dyDescent="0.4">
      <c r="A1" s="177" t="s">
        <v>12</v>
      </c>
      <c r="B1" s="177"/>
      <c r="C1" s="177"/>
      <c r="D1" s="43"/>
      <c r="E1" s="178" t="s">
        <v>129</v>
      </c>
      <c r="F1" s="178"/>
      <c r="G1" s="178"/>
    </row>
    <row r="2" spans="1:7" ht="15.6" x14ac:dyDescent="0.3">
      <c r="A2" s="44"/>
      <c r="B2" s="45"/>
      <c r="C2" s="46"/>
      <c r="D2" s="46"/>
      <c r="E2" s="46"/>
      <c r="F2" s="47"/>
      <c r="G2" s="47" t="s">
        <v>134</v>
      </c>
    </row>
    <row r="3" spans="1:7" ht="15.6" x14ac:dyDescent="0.3">
      <c r="A3" s="44"/>
      <c r="B3" s="45"/>
      <c r="C3" s="46"/>
      <c r="D3" s="46"/>
      <c r="E3" s="46"/>
      <c r="F3" s="150"/>
      <c r="G3" s="150"/>
    </row>
    <row r="4" spans="1:7" ht="21" x14ac:dyDescent="0.4">
      <c r="A4" s="179" t="s">
        <v>94</v>
      </c>
      <c r="B4" s="180"/>
      <c r="C4" s="180"/>
      <c r="D4" s="180"/>
      <c r="E4" s="180"/>
      <c r="F4" s="180"/>
      <c r="G4" s="181"/>
    </row>
    <row r="5" spans="1:7" ht="7.2" customHeight="1" x14ac:dyDescent="0.3">
      <c r="A5" s="27"/>
      <c r="B5" s="18"/>
      <c r="C5" s="18"/>
      <c r="D5" s="18"/>
      <c r="E5" s="18"/>
      <c r="F5" s="18"/>
      <c r="G5" s="28"/>
    </row>
    <row r="6" spans="1:7" ht="21" customHeight="1" x14ac:dyDescent="0.4">
      <c r="A6" s="171" t="s">
        <v>95</v>
      </c>
      <c r="B6" s="172"/>
      <c r="C6" s="172"/>
      <c r="D6" s="172"/>
      <c r="E6" s="172"/>
      <c r="F6" s="172"/>
      <c r="G6" s="173"/>
    </row>
    <row r="7" spans="1:7" ht="6.6" customHeight="1" x14ac:dyDescent="0.4">
      <c r="A7" s="9"/>
      <c r="B7" s="11"/>
      <c r="C7" s="11"/>
      <c r="D7" s="11"/>
      <c r="E7" s="11"/>
      <c r="F7" s="11"/>
      <c r="G7" s="10"/>
    </row>
    <row r="8" spans="1:7" ht="28.8" x14ac:dyDescent="0.3">
      <c r="A8" s="39" t="s">
        <v>17</v>
      </c>
      <c r="B8" s="174" t="s">
        <v>16</v>
      </c>
      <c r="C8" s="175"/>
      <c r="D8" s="175"/>
      <c r="E8" s="175"/>
      <c r="F8" s="176"/>
      <c r="G8" s="40" t="s">
        <v>132</v>
      </c>
    </row>
    <row r="9" spans="1:7" x14ac:dyDescent="0.3">
      <c r="A9" s="21">
        <v>331.505</v>
      </c>
      <c r="B9" s="119" t="s">
        <v>96</v>
      </c>
      <c r="C9" s="119"/>
      <c r="D9" s="119"/>
      <c r="E9" s="119"/>
      <c r="F9" s="119"/>
      <c r="G9" s="20"/>
    </row>
    <row r="10" spans="1:7" x14ac:dyDescent="0.3">
      <c r="A10" s="21">
        <v>382.8</v>
      </c>
      <c r="B10" s="102" t="s">
        <v>102</v>
      </c>
      <c r="C10" s="103"/>
      <c r="D10" s="103"/>
      <c r="E10" s="103"/>
      <c r="F10" s="104"/>
      <c r="G10" s="20"/>
    </row>
    <row r="11" spans="1:7" x14ac:dyDescent="0.3">
      <c r="A11" s="14"/>
      <c r="B11" s="130"/>
      <c r="C11" s="131"/>
      <c r="D11" s="131"/>
      <c r="E11" s="131"/>
      <c r="F11" s="132"/>
      <c r="G11" s="6"/>
    </row>
    <row r="12" spans="1:7" x14ac:dyDescent="0.3">
      <c r="A12" s="41"/>
      <c r="B12" s="168" t="s">
        <v>91</v>
      </c>
      <c r="C12" s="169"/>
      <c r="D12" s="169"/>
      <c r="E12" s="169"/>
      <c r="F12" s="170"/>
      <c r="G12" s="42">
        <f>SUM(G9:G10)</f>
        <v>0</v>
      </c>
    </row>
    <row r="15" spans="1:7" ht="21" x14ac:dyDescent="0.4">
      <c r="A15" s="171" t="s">
        <v>97</v>
      </c>
      <c r="B15" s="172"/>
      <c r="C15" s="172"/>
      <c r="D15" s="172"/>
      <c r="E15" s="172"/>
      <c r="F15" s="172"/>
      <c r="G15" s="173"/>
    </row>
    <row r="16" spans="1:7" ht="7.2" customHeight="1" x14ac:dyDescent="0.4">
      <c r="A16" s="9"/>
      <c r="B16" s="11"/>
      <c r="C16" s="11"/>
      <c r="D16" s="11"/>
      <c r="E16" s="11"/>
      <c r="F16" s="11"/>
      <c r="G16" s="10"/>
    </row>
    <row r="17" spans="1:7" ht="28.8" x14ac:dyDescent="0.3">
      <c r="A17" s="39" t="s">
        <v>17</v>
      </c>
      <c r="B17" s="174" t="s">
        <v>16</v>
      </c>
      <c r="C17" s="175"/>
      <c r="D17" s="175"/>
      <c r="E17" s="175"/>
      <c r="F17" s="176"/>
      <c r="G17" s="40" t="s">
        <v>132</v>
      </c>
    </row>
    <row r="18" spans="1:7" x14ac:dyDescent="0.3">
      <c r="A18" s="21">
        <v>554.83500000000004</v>
      </c>
      <c r="B18" s="119" t="s">
        <v>96</v>
      </c>
      <c r="C18" s="119"/>
      <c r="D18" s="119"/>
      <c r="E18" s="119"/>
      <c r="F18" s="119"/>
      <c r="G18" s="20"/>
    </row>
    <row r="19" spans="1:7" x14ac:dyDescent="0.3">
      <c r="A19" s="21"/>
      <c r="B19" s="119"/>
      <c r="C19" s="119"/>
      <c r="D19" s="119"/>
      <c r="E19" s="119"/>
      <c r="F19" s="119"/>
      <c r="G19" s="20"/>
    </row>
    <row r="20" spans="1:7" x14ac:dyDescent="0.3">
      <c r="A20" s="21"/>
      <c r="B20" s="119"/>
      <c r="C20" s="119"/>
      <c r="D20" s="119"/>
      <c r="E20" s="119"/>
      <c r="F20" s="119"/>
      <c r="G20" s="20"/>
    </row>
    <row r="21" spans="1:7" x14ac:dyDescent="0.3">
      <c r="A21" s="41"/>
      <c r="B21" s="168" t="s">
        <v>135</v>
      </c>
      <c r="C21" s="169"/>
      <c r="D21" s="169"/>
      <c r="E21" s="169"/>
      <c r="F21" s="170"/>
      <c r="G21" s="42">
        <f>SUM(G18:G20)</f>
        <v>0</v>
      </c>
    </row>
  </sheetData>
  <mergeCells count="16">
    <mergeCell ref="B11:F11"/>
    <mergeCell ref="A1:C1"/>
    <mergeCell ref="E1:G1"/>
    <mergeCell ref="F3:G3"/>
    <mergeCell ref="A6:G6"/>
    <mergeCell ref="A4:G4"/>
    <mergeCell ref="B8:F8"/>
    <mergeCell ref="B9:F9"/>
    <mergeCell ref="B10:F10"/>
    <mergeCell ref="B21:F21"/>
    <mergeCell ref="B12:F12"/>
    <mergeCell ref="A15:G15"/>
    <mergeCell ref="B17:F17"/>
    <mergeCell ref="B18:F18"/>
    <mergeCell ref="B19:F19"/>
    <mergeCell ref="B20:F20"/>
  </mergeCells>
  <pageMargins left="0.7" right="0.7" top="0.75" bottom="0.75" header="0.3" footer="0.3"/>
  <pageSetup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67E6-3E3B-43F7-B162-DF065336F01A}">
  <sheetPr>
    <tabColor theme="2" tint="-0.499984740745262"/>
    <pageSetUpPr fitToPage="1"/>
  </sheetPr>
  <dimension ref="A1:G24"/>
  <sheetViews>
    <sheetView view="pageLayout" topLeftCell="A3" zoomScaleNormal="100" workbookViewId="0">
      <selection activeCell="A4" sqref="A4:G4"/>
    </sheetView>
  </sheetViews>
  <sheetFormatPr defaultRowHeight="14.4" x14ac:dyDescent="0.3"/>
  <cols>
    <col min="6" max="6" width="33.21875" customWidth="1"/>
    <col min="7" max="7" width="14.33203125" customWidth="1"/>
  </cols>
  <sheetData>
    <row r="1" spans="1:7" ht="21" x14ac:dyDescent="0.4">
      <c r="A1" s="185" t="s">
        <v>12</v>
      </c>
      <c r="B1" s="185"/>
      <c r="C1" s="185"/>
      <c r="D1" s="48"/>
      <c r="E1" s="186" t="s">
        <v>129</v>
      </c>
      <c r="F1" s="186"/>
      <c r="G1" s="186"/>
    </row>
    <row r="2" spans="1:7" ht="15.6" x14ac:dyDescent="0.3">
      <c r="A2" s="49"/>
      <c r="B2" s="50"/>
      <c r="C2" s="51"/>
      <c r="D2" s="51"/>
      <c r="E2" s="51"/>
      <c r="F2" s="52"/>
      <c r="G2" s="52" t="s">
        <v>13</v>
      </c>
    </row>
    <row r="3" spans="1:7" ht="15.6" x14ac:dyDescent="0.3">
      <c r="A3" s="44"/>
      <c r="B3" s="45"/>
      <c r="C3" s="46"/>
      <c r="D3" s="46"/>
      <c r="E3" s="46"/>
      <c r="F3" s="150"/>
      <c r="G3" s="150"/>
    </row>
    <row r="4" spans="1:7" ht="21" x14ac:dyDescent="0.4">
      <c r="A4" s="187" t="s">
        <v>98</v>
      </c>
      <c r="B4" s="188"/>
      <c r="C4" s="188"/>
      <c r="D4" s="188"/>
      <c r="E4" s="188"/>
      <c r="F4" s="188"/>
      <c r="G4" s="189"/>
    </row>
    <row r="5" spans="1:7" ht="7.2" customHeight="1" x14ac:dyDescent="0.3">
      <c r="A5" s="27"/>
      <c r="B5" s="18"/>
      <c r="C5" s="18"/>
      <c r="D5" s="18"/>
      <c r="E5" s="18"/>
      <c r="F5" s="18"/>
      <c r="G5" s="28"/>
    </row>
    <row r="6" spans="1:7" ht="21" customHeight="1" x14ac:dyDescent="0.4">
      <c r="A6" s="182" t="s">
        <v>95</v>
      </c>
      <c r="B6" s="183"/>
      <c r="C6" s="183"/>
      <c r="D6" s="183"/>
      <c r="E6" s="183"/>
      <c r="F6" s="183"/>
      <c r="G6" s="184"/>
    </row>
    <row r="7" spans="1:7" ht="6.6" customHeight="1" x14ac:dyDescent="0.4">
      <c r="A7" s="9"/>
      <c r="B7" s="11"/>
      <c r="C7" s="11"/>
      <c r="D7" s="11"/>
      <c r="E7" s="11"/>
      <c r="F7" s="11"/>
      <c r="G7" s="10"/>
    </row>
    <row r="8" spans="1:7" ht="28.8" x14ac:dyDescent="0.3">
      <c r="A8" s="53" t="s">
        <v>17</v>
      </c>
      <c r="B8" s="162" t="s">
        <v>16</v>
      </c>
      <c r="C8" s="163"/>
      <c r="D8" s="163"/>
      <c r="E8" s="163"/>
      <c r="F8" s="164"/>
      <c r="G8" s="54" t="s">
        <v>130</v>
      </c>
    </row>
    <row r="9" spans="1:7" x14ac:dyDescent="0.3">
      <c r="A9" s="21">
        <v>331.7</v>
      </c>
      <c r="B9" s="119" t="s">
        <v>43</v>
      </c>
      <c r="C9" s="119"/>
      <c r="D9" s="119"/>
      <c r="E9" s="119"/>
      <c r="F9" s="119"/>
      <c r="G9" s="20">
        <v>400000</v>
      </c>
    </row>
    <row r="10" spans="1:7" x14ac:dyDescent="0.3">
      <c r="A10" s="19"/>
      <c r="B10" s="119"/>
      <c r="C10" s="119"/>
      <c r="D10" s="119"/>
      <c r="E10" s="119"/>
      <c r="F10" s="119"/>
      <c r="G10" s="20"/>
    </row>
    <row r="11" spans="1:7" x14ac:dyDescent="0.3">
      <c r="A11" s="14"/>
      <c r="B11" s="130"/>
      <c r="C11" s="131"/>
      <c r="D11" s="131"/>
      <c r="E11" s="131"/>
      <c r="F11" s="132"/>
      <c r="G11" s="6"/>
    </row>
    <row r="12" spans="1:7" x14ac:dyDescent="0.3">
      <c r="A12" s="55"/>
      <c r="B12" s="190" t="s">
        <v>91</v>
      </c>
      <c r="C12" s="191"/>
      <c r="D12" s="191"/>
      <c r="E12" s="191"/>
      <c r="F12" s="192"/>
      <c r="G12" s="56">
        <f>SUM(G9:G10)</f>
        <v>400000</v>
      </c>
    </row>
    <row r="15" spans="1:7" ht="21" x14ac:dyDescent="0.4">
      <c r="A15" s="182" t="s">
        <v>97</v>
      </c>
      <c r="B15" s="183"/>
      <c r="C15" s="183"/>
      <c r="D15" s="183"/>
      <c r="E15" s="183"/>
      <c r="F15" s="183"/>
      <c r="G15" s="184"/>
    </row>
    <row r="16" spans="1:7" ht="7.2" customHeight="1" x14ac:dyDescent="0.4">
      <c r="A16" s="9"/>
      <c r="B16" s="11"/>
      <c r="C16" s="11"/>
      <c r="D16" s="11"/>
      <c r="E16" s="11"/>
      <c r="F16" s="11"/>
      <c r="G16" s="10"/>
    </row>
    <row r="17" spans="1:7" ht="28.8" x14ac:dyDescent="0.3">
      <c r="A17" s="53" t="s">
        <v>17</v>
      </c>
      <c r="B17" s="162" t="s">
        <v>16</v>
      </c>
      <c r="C17" s="163"/>
      <c r="D17" s="163"/>
      <c r="E17" s="163"/>
      <c r="F17" s="164"/>
      <c r="G17" s="54" t="s">
        <v>130</v>
      </c>
    </row>
    <row r="18" spans="1:7" x14ac:dyDescent="0.3">
      <c r="A18" s="21">
        <v>203.905</v>
      </c>
      <c r="B18" s="119" t="s">
        <v>131</v>
      </c>
      <c r="C18" s="119"/>
      <c r="D18" s="119"/>
      <c r="E18" s="119"/>
      <c r="F18" s="119"/>
      <c r="G18" s="20">
        <v>400000</v>
      </c>
    </row>
    <row r="19" spans="1:7" x14ac:dyDescent="0.3">
      <c r="A19" s="21"/>
      <c r="B19" s="119"/>
      <c r="C19" s="119"/>
      <c r="D19" s="119"/>
      <c r="E19" s="119"/>
      <c r="F19" s="119"/>
      <c r="G19" s="20"/>
    </row>
    <row r="20" spans="1:7" x14ac:dyDescent="0.3">
      <c r="A20" s="21"/>
      <c r="B20" s="119"/>
      <c r="C20" s="119"/>
      <c r="D20" s="119"/>
      <c r="E20" s="119"/>
      <c r="F20" s="119"/>
      <c r="G20" s="20"/>
    </row>
    <row r="21" spans="1:7" x14ac:dyDescent="0.3">
      <c r="A21" s="55"/>
      <c r="B21" s="190" t="s">
        <v>135</v>
      </c>
      <c r="C21" s="191"/>
      <c r="D21" s="191"/>
      <c r="E21" s="191"/>
      <c r="F21" s="192"/>
      <c r="G21" s="56">
        <f>SUM(G18:G20)</f>
        <v>400000</v>
      </c>
    </row>
    <row r="23" spans="1:7" x14ac:dyDescent="0.3">
      <c r="A23" s="29"/>
      <c r="B23" s="123" t="s">
        <v>136</v>
      </c>
      <c r="C23" s="123"/>
      <c r="D23" s="123"/>
      <c r="E23" s="123"/>
      <c r="F23" s="123"/>
      <c r="G23" s="83">
        <f>SUM(G9:G11)</f>
        <v>400000</v>
      </c>
    </row>
    <row r="24" spans="1:7" x14ac:dyDescent="0.3">
      <c r="A24" s="29"/>
      <c r="B24" s="123" t="s">
        <v>137</v>
      </c>
      <c r="C24" s="123"/>
      <c r="D24" s="123"/>
      <c r="E24" s="123"/>
      <c r="F24" s="123"/>
      <c r="G24" s="83">
        <f>SUM(G15:G20)</f>
        <v>400000</v>
      </c>
    </row>
  </sheetData>
  <mergeCells count="18">
    <mergeCell ref="A1:C1"/>
    <mergeCell ref="E1:G1"/>
    <mergeCell ref="F3:G3"/>
    <mergeCell ref="A4:G4"/>
    <mergeCell ref="A6:G6"/>
    <mergeCell ref="A15:G15"/>
    <mergeCell ref="B17:F17"/>
    <mergeCell ref="B23:F23"/>
    <mergeCell ref="B24:F24"/>
    <mergeCell ref="B8:F8"/>
    <mergeCell ref="B18:F18"/>
    <mergeCell ref="B19:F19"/>
    <mergeCell ref="B20:F20"/>
    <mergeCell ref="B21:F21"/>
    <mergeCell ref="B9:F9"/>
    <mergeCell ref="B10:F10"/>
    <mergeCell ref="B11:F11"/>
    <mergeCell ref="B12:F12"/>
  </mergeCells>
  <pageMargins left="0.7" right="0.7" top="0.75" bottom="0.75" header="0.3" footer="0.3"/>
  <pageSetup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B46F-A7D6-4183-BEE0-D49D9B1293E3}">
  <sheetPr>
    <pageSetUpPr fitToPage="1"/>
  </sheetPr>
  <dimension ref="A1:I11"/>
  <sheetViews>
    <sheetView workbookViewId="0">
      <selection activeCell="I16" sqref="I16"/>
    </sheetView>
  </sheetViews>
  <sheetFormatPr defaultRowHeight="14.4" x14ac:dyDescent="0.3"/>
  <cols>
    <col min="4" max="4" width="15.21875" customWidth="1"/>
    <col min="5" max="5" width="13.33203125" customWidth="1"/>
    <col min="6" max="6" width="11.77734375" customWidth="1"/>
    <col min="7" max="7" width="13.88671875" customWidth="1"/>
    <col min="9" max="9" width="79.6640625" customWidth="1"/>
  </cols>
  <sheetData>
    <row r="1" spans="1:9" ht="21" x14ac:dyDescent="0.4">
      <c r="A1" s="7" t="s">
        <v>125</v>
      </c>
    </row>
    <row r="2" spans="1:9" ht="24.6" customHeight="1" x14ac:dyDescent="0.3">
      <c r="A2" s="80">
        <v>511.64</v>
      </c>
      <c r="B2" s="193" t="s">
        <v>126</v>
      </c>
      <c r="C2" s="193"/>
      <c r="D2" s="193"/>
      <c r="E2" s="84">
        <v>0</v>
      </c>
      <c r="F2" s="84">
        <v>0</v>
      </c>
      <c r="G2" s="85">
        <v>26000</v>
      </c>
      <c r="I2" s="95" t="s">
        <v>139</v>
      </c>
    </row>
    <row r="3" spans="1:9" ht="15.6" x14ac:dyDescent="0.3">
      <c r="A3" s="80">
        <v>513.64</v>
      </c>
      <c r="B3" s="102" t="s">
        <v>126</v>
      </c>
      <c r="C3" s="103"/>
      <c r="D3" s="104"/>
      <c r="E3" s="84">
        <v>0</v>
      </c>
      <c r="F3" s="84">
        <v>0</v>
      </c>
      <c r="G3" s="85">
        <v>30000</v>
      </c>
      <c r="I3" s="92" t="s">
        <v>140</v>
      </c>
    </row>
    <row r="4" spans="1:9" ht="13.8" customHeight="1" x14ac:dyDescent="0.3">
      <c r="A4" s="80">
        <v>522.64</v>
      </c>
      <c r="B4" s="193" t="s">
        <v>126</v>
      </c>
      <c r="C4" s="193"/>
      <c r="D4" s="193"/>
      <c r="E4" s="84">
        <v>0</v>
      </c>
      <c r="F4" s="84">
        <v>0</v>
      </c>
      <c r="G4" s="85">
        <v>65000</v>
      </c>
      <c r="I4" s="92" t="s">
        <v>141</v>
      </c>
    </row>
    <row r="5" spans="1:9" ht="15.6" x14ac:dyDescent="0.3">
      <c r="A5" s="21">
        <v>541.63</v>
      </c>
      <c r="B5" s="102" t="s">
        <v>127</v>
      </c>
      <c r="C5" s="103"/>
      <c r="D5" s="104"/>
      <c r="E5" s="84">
        <v>0</v>
      </c>
      <c r="F5" s="84">
        <v>0</v>
      </c>
      <c r="G5" s="86">
        <v>26000</v>
      </c>
      <c r="I5" s="93" t="s">
        <v>142</v>
      </c>
    </row>
    <row r="6" spans="1:9" ht="18" customHeight="1" x14ac:dyDescent="0.3">
      <c r="A6" s="21">
        <v>541.64</v>
      </c>
      <c r="B6" s="193" t="s">
        <v>126</v>
      </c>
      <c r="C6" s="193"/>
      <c r="D6" s="193"/>
      <c r="E6" s="87">
        <v>0</v>
      </c>
      <c r="F6" s="87">
        <v>0</v>
      </c>
      <c r="G6" s="86">
        <v>21200</v>
      </c>
      <c r="I6" s="1" t="s">
        <v>143</v>
      </c>
    </row>
    <row r="7" spans="1:9" ht="33.6" customHeight="1" x14ac:dyDescent="0.3">
      <c r="A7" s="21">
        <v>575.63</v>
      </c>
      <c r="B7" s="102" t="s">
        <v>127</v>
      </c>
      <c r="C7" s="103"/>
      <c r="D7" s="104"/>
      <c r="E7" s="87">
        <v>0</v>
      </c>
      <c r="F7" s="87">
        <v>0</v>
      </c>
      <c r="G7" s="86">
        <v>30000</v>
      </c>
      <c r="I7" s="94" t="s">
        <v>144</v>
      </c>
    </row>
    <row r="8" spans="1:9" ht="15.6" x14ac:dyDescent="0.3">
      <c r="A8" s="21">
        <v>575.64</v>
      </c>
      <c r="B8" s="102" t="s">
        <v>128</v>
      </c>
      <c r="C8" s="103"/>
      <c r="D8" s="104"/>
      <c r="E8" s="87">
        <v>0</v>
      </c>
      <c r="F8" s="87">
        <v>0</v>
      </c>
      <c r="G8" s="86">
        <v>63000</v>
      </c>
      <c r="I8" s="1" t="s">
        <v>145</v>
      </c>
    </row>
    <row r="11" spans="1:9" x14ac:dyDescent="0.3">
      <c r="G11" s="88">
        <f>SUM(G2:G8)</f>
        <v>261200</v>
      </c>
    </row>
  </sheetData>
  <mergeCells count="7">
    <mergeCell ref="B8:D8"/>
    <mergeCell ref="B7:D7"/>
    <mergeCell ref="B2:D2"/>
    <mergeCell ref="B3:D3"/>
    <mergeCell ref="B4:D4"/>
    <mergeCell ref="B5:D5"/>
    <mergeCell ref="B6:D6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General Fund</vt:lpstr>
      <vt:lpstr>Beautification</vt:lpstr>
      <vt:lpstr>Better Place</vt:lpstr>
      <vt:lpstr>1-5 Cents</vt:lpstr>
      <vt:lpstr>CDBG</vt:lpstr>
      <vt:lpstr>FRDAP</vt:lpstr>
      <vt:lpstr>Budget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Pam_Wilburn</dc:creator>
  <cp:lastModifiedBy>Jennifer  Paul</cp:lastModifiedBy>
  <cp:lastPrinted>2025-01-13T15:38:29Z</cp:lastPrinted>
  <dcterms:created xsi:type="dcterms:W3CDTF">2021-09-07T21:02:06Z</dcterms:created>
  <dcterms:modified xsi:type="dcterms:W3CDTF">2025-09-23T15:32:07Z</dcterms:modified>
</cp:coreProperties>
</file>